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370" windowHeight="7530"/>
  </bookViews>
  <sheets>
    <sheet name="CRECHE A GDE" sheetId="1" r:id="rId1"/>
  </sheets>
  <definedNames>
    <definedName name="_xlnm.Print_Area" localSheetId="0">'CRECHE A GDE'!$A$1:$K$174</definedName>
  </definedNames>
  <calcPr calcId="124519"/>
</workbook>
</file>

<file path=xl/calcChain.xml><?xml version="1.0" encoding="utf-8"?>
<calcChain xmlns="http://schemas.openxmlformats.org/spreadsheetml/2006/main">
  <c r="J110" i="1"/>
  <c r="K110" s="1"/>
  <c r="J18" l="1"/>
  <c r="K18" s="1"/>
  <c r="J19"/>
  <c r="K19" s="1"/>
  <c r="J129"/>
  <c r="K129" s="1"/>
  <c r="J127"/>
  <c r="K127" s="1"/>
  <c r="J117"/>
  <c r="K117" s="1"/>
  <c r="J79"/>
  <c r="K79" s="1"/>
  <c r="J86"/>
  <c r="K86" s="1"/>
  <c r="J85"/>
  <c r="K85" s="1"/>
  <c r="J66"/>
  <c r="K66" s="1"/>
  <c r="J68"/>
  <c r="K68" s="1"/>
  <c r="J69"/>
  <c r="K69" s="1"/>
  <c r="J67"/>
  <c r="K67" s="1"/>
  <c r="K130" l="1"/>
  <c r="K158" s="1"/>
  <c r="J22"/>
  <c r="K22" s="1"/>
  <c r="J23"/>
  <c r="K23" s="1"/>
  <c r="J24"/>
  <c r="K24" s="1"/>
  <c r="J43" l="1"/>
  <c r="K43" s="1"/>
  <c r="J33"/>
  <c r="K33" s="1"/>
  <c r="J100"/>
  <c r="K100" s="1"/>
  <c r="J80"/>
  <c r="K80" s="1"/>
  <c r="K124"/>
  <c r="J124"/>
  <c r="J88"/>
  <c r="K88" s="1"/>
  <c r="J70"/>
  <c r="K70" s="1"/>
  <c r="J65"/>
  <c r="K65" s="1"/>
  <c r="J112"/>
  <c r="K112" s="1"/>
  <c r="J113"/>
  <c r="K113" s="1"/>
  <c r="J114"/>
  <c r="K114" s="1"/>
  <c r="J115"/>
  <c r="K115" s="1"/>
  <c r="J116"/>
  <c r="K116" s="1"/>
  <c r="J118"/>
  <c r="K118" s="1"/>
  <c r="J121"/>
  <c r="J122"/>
  <c r="J123"/>
  <c r="J132"/>
  <c r="J111"/>
  <c r="K111" s="1"/>
  <c r="J61"/>
  <c r="K61" s="1"/>
  <c r="J27"/>
  <c r="K27" s="1"/>
  <c r="J10"/>
  <c r="K10" s="1"/>
  <c r="J13"/>
  <c r="K13" s="1"/>
  <c r="J17"/>
  <c r="K17" s="1"/>
  <c r="K20" s="1"/>
  <c r="J25"/>
  <c r="K25" s="1"/>
  <c r="J26"/>
  <c r="K26" s="1"/>
  <c r="J28"/>
  <c r="K28" s="1"/>
  <c r="J32"/>
  <c r="K32" s="1"/>
  <c r="J34"/>
  <c r="K34" s="1"/>
  <c r="J35"/>
  <c r="K35" s="1"/>
  <c r="J36"/>
  <c r="K36" s="1"/>
  <c r="J38"/>
  <c r="K38" s="1"/>
  <c r="J39"/>
  <c r="K39" s="1"/>
  <c r="J40"/>
  <c r="K40" s="1"/>
  <c r="J42"/>
  <c r="K42" s="1"/>
  <c r="J47"/>
  <c r="K47" s="1"/>
  <c r="J51"/>
  <c r="K51" s="1"/>
  <c r="J53"/>
  <c r="K53" s="1"/>
  <c r="J56"/>
  <c r="K56" s="1"/>
  <c r="J57"/>
  <c r="K57" s="1"/>
  <c r="J58"/>
  <c r="K58" s="1"/>
  <c r="J59"/>
  <c r="K59" s="1"/>
  <c r="J60"/>
  <c r="K60" s="1"/>
  <c r="J71"/>
  <c r="K71" s="1"/>
  <c r="J73"/>
  <c r="K73" s="1"/>
  <c r="J74"/>
  <c r="K74" s="1"/>
  <c r="J77"/>
  <c r="K77" s="1"/>
  <c r="J78"/>
  <c r="K78" s="1"/>
  <c r="J83"/>
  <c r="K83" s="1"/>
  <c r="J84"/>
  <c r="K84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D145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K132"/>
  <c r="K133" s="1"/>
  <c r="K159" s="1"/>
  <c r="K123"/>
  <c r="K122"/>
  <c r="K121"/>
  <c r="K29" l="1"/>
  <c r="K11"/>
  <c r="K144" s="1"/>
  <c r="K54"/>
  <c r="K150" s="1"/>
  <c r="K48"/>
  <c r="K149" s="1"/>
  <c r="K44"/>
  <c r="K148" s="1"/>
  <c r="K101"/>
  <c r="K155" s="1"/>
  <c r="K81"/>
  <c r="K153" s="1"/>
  <c r="K62"/>
  <c r="K151" s="1"/>
  <c r="K14"/>
  <c r="K145" s="1"/>
  <c r="K119"/>
  <c r="K156" s="1"/>
  <c r="K125"/>
  <c r="K157" s="1"/>
  <c r="K75"/>
  <c r="K152" s="1"/>
  <c r="K89"/>
  <c r="K154" s="1"/>
  <c r="K147"/>
  <c r="K146"/>
  <c r="K160" l="1"/>
</calcChain>
</file>

<file path=xl/sharedStrings.xml><?xml version="1.0" encoding="utf-8"?>
<sst xmlns="http://schemas.openxmlformats.org/spreadsheetml/2006/main" count="411" uniqueCount="287">
  <si>
    <t>SINAPI</t>
  </si>
  <si>
    <t>ORGÃO</t>
  </si>
  <si>
    <t>ITEM</t>
  </si>
  <si>
    <t>DESCRIMINAÇÃO</t>
  </si>
  <si>
    <t>QTDE</t>
  </si>
  <si>
    <t>P.UNIT.</t>
  </si>
  <si>
    <t>R$</t>
  </si>
  <si>
    <t>TOTAL</t>
  </si>
  <si>
    <t>UND</t>
  </si>
  <si>
    <r>
      <t>m</t>
    </r>
    <r>
      <rPr>
        <vertAlign val="superscript"/>
        <sz val="11"/>
        <rFont val="Arial"/>
        <family val="2"/>
      </rPr>
      <t>2</t>
    </r>
  </si>
  <si>
    <t>m</t>
  </si>
  <si>
    <r>
      <t>m</t>
    </r>
    <r>
      <rPr>
        <vertAlign val="superscript"/>
        <sz val="11"/>
        <color indexed="8"/>
        <rFont val="Arial"/>
        <family val="2"/>
      </rPr>
      <t>3</t>
    </r>
  </si>
  <si>
    <t>Subtotal</t>
  </si>
  <si>
    <t>N</t>
  </si>
  <si>
    <t>PREFEITURA MUNICIPAL DE POUSO ALEGRE</t>
  </si>
  <si>
    <t>PLANILHA DE ORÇAMENTO</t>
  </si>
  <si>
    <t>LOCAL</t>
  </si>
  <si>
    <t>2.1</t>
  </si>
  <si>
    <t>CANT</t>
  </si>
  <si>
    <t>CANTEIRO DE OBRAS</t>
  </si>
  <si>
    <t>MOVT</t>
  </si>
  <si>
    <t>MOVIMENTO DE TERRA</t>
  </si>
  <si>
    <t>3.1</t>
  </si>
  <si>
    <t>4.1</t>
  </si>
  <si>
    <t>4.2</t>
  </si>
  <si>
    <t>Movimento de Terra</t>
  </si>
  <si>
    <t>Canteiro de Obras</t>
  </si>
  <si>
    <t>5.1</t>
  </si>
  <si>
    <t>und</t>
  </si>
  <si>
    <t>5.2</t>
  </si>
  <si>
    <t>Placa de obra em chapa de aço galvanizado</t>
  </si>
  <si>
    <t xml:space="preserve">PROCESSO: </t>
  </si>
  <si>
    <t>R</t>
  </si>
  <si>
    <t>Total</t>
  </si>
  <si>
    <t xml:space="preserve">RESUMO DE CUSTOS </t>
  </si>
  <si>
    <t>SERP</t>
  </si>
  <si>
    <t>SERVIÇOS PRELIMINARES</t>
  </si>
  <si>
    <t>SERT</t>
  </si>
  <si>
    <t>SERVICOS TECNICOS</t>
  </si>
  <si>
    <t>kg</t>
  </si>
  <si>
    <t>ESTRUTURAS</t>
  </si>
  <si>
    <t>Serviços Preliminares</t>
  </si>
  <si>
    <t>4.3</t>
  </si>
  <si>
    <t>IMPERMEABILIZAÇÃO E PROTEÇÕES DIVERSAS</t>
  </si>
  <si>
    <t>PARE</t>
  </si>
  <si>
    <t>PAREDES E PAINÉIS</t>
  </si>
  <si>
    <t>7.1</t>
  </si>
  <si>
    <t>COBE</t>
  </si>
  <si>
    <t>COBERTURA</t>
  </si>
  <si>
    <t>8.1</t>
  </si>
  <si>
    <t>8.2</t>
  </si>
  <si>
    <t>8.3</t>
  </si>
  <si>
    <t>8.4</t>
  </si>
  <si>
    <t>8.5</t>
  </si>
  <si>
    <r>
      <t>Rufo em chapa de aço galvanizado n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24, desenvolvimento 25cm</t>
    </r>
  </si>
  <si>
    <t>ESQV</t>
  </si>
  <si>
    <t>ESQUADRIAS/FERRAGENS/VIDROS</t>
  </si>
  <si>
    <t>9.1</t>
  </si>
  <si>
    <t>Esquadrias de Madeira</t>
  </si>
  <si>
    <t>9.2</t>
  </si>
  <si>
    <t>Fundações e Estruturas</t>
  </si>
  <si>
    <t>IMPE</t>
  </si>
  <si>
    <t>Impermeabilizações e Proteções Diversas</t>
  </si>
  <si>
    <t>Cobertura</t>
  </si>
  <si>
    <t>Esquadrias/ Ferragens/ Vidros</t>
  </si>
  <si>
    <t>REVESTIMENTOS</t>
  </si>
  <si>
    <t>10.1</t>
  </si>
  <si>
    <t>10.2</t>
  </si>
  <si>
    <t>Paredes e Painéis</t>
  </si>
  <si>
    <t>Revestimentos</t>
  </si>
  <si>
    <t>Pisos</t>
  </si>
  <si>
    <t>PISOS</t>
  </si>
  <si>
    <t>11.1</t>
  </si>
  <si>
    <t>11.2</t>
  </si>
  <si>
    <t>11.3</t>
  </si>
  <si>
    <t>INSTALAÇÕES HIDROSANITÁRIAS</t>
  </si>
  <si>
    <t>12.1</t>
  </si>
  <si>
    <t>12.2</t>
  </si>
  <si>
    <t>12.3</t>
  </si>
  <si>
    <t>12.4</t>
  </si>
  <si>
    <t>12.5</t>
  </si>
  <si>
    <t>12.6</t>
  </si>
  <si>
    <t>12.7</t>
  </si>
  <si>
    <t>Assento p vaso sanitário de plástico, padrão popular-fornec. E assentamento</t>
  </si>
  <si>
    <t>Instalações Hidrosanitárias</t>
  </si>
  <si>
    <t>13.1</t>
  </si>
  <si>
    <t>13.2</t>
  </si>
  <si>
    <t>13.3</t>
  </si>
  <si>
    <t>13.5</t>
  </si>
  <si>
    <t>13.6</t>
  </si>
  <si>
    <r>
      <t>Cabo isolado em termoplástico não halogenado, #1,5mm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</si>
  <si>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r>
      <t>Cabo isolado em termoplástico não halogenado, #2,5mm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</si>
  <si>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r>
      <t>Cabo isolado em termoplástico não halogenado, #4,0mm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</si>
  <si>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t>Disjuntor termomagnético monopolar 5 KA 15A a 30A</t>
  </si>
  <si>
    <t>Instalações Elétricas</t>
  </si>
  <si>
    <t>Pintura</t>
  </si>
  <si>
    <t>PINTURA</t>
  </si>
  <si>
    <t>14.1</t>
  </si>
  <si>
    <t>14.3</t>
  </si>
  <si>
    <t>14.4</t>
  </si>
  <si>
    <t>15.1</t>
  </si>
  <si>
    <t>LIM</t>
  </si>
  <si>
    <t>LIMPEZA GERAL</t>
  </si>
  <si>
    <t>Limpeza Geral da Obra</t>
  </si>
  <si>
    <t>obs.:</t>
  </si>
  <si>
    <t>Fck=20 Mpa, inter-eixo 38cm, c/ escoramento(Reaprov 3x) ferragem negativa</t>
  </si>
  <si>
    <t>3 - O orçamento foi feito em conformidade com uma Planta Baixa, sem projeto executivo Hidrosdanitario,</t>
  </si>
  <si>
    <t>Estrutural, Eletrico.</t>
  </si>
  <si>
    <t>1.2</t>
  </si>
  <si>
    <t>Limpeza do terreno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</si>
  <si>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</si>
  <si>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</si>
  <si>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</si>
  <si>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</si>
  <si>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</si>
  <si>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</si>
  <si>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</si>
  <si>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</si>
  <si>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r>
      <t>Forma em tábuas de 3</t>
    </r>
    <r>
      <rPr>
        <vertAlign val="superscript"/>
        <sz val="11"/>
        <rFont val="Arial"/>
        <family val="2"/>
      </rPr>
      <t>a</t>
    </r>
    <r>
      <rPr>
        <sz val="11"/>
        <rFont val="Arial"/>
        <family val="2"/>
      </rPr>
      <t xml:space="preserve">  p/ vigas e pilares s/ Reaproveitamento </t>
    </r>
  </si>
  <si>
    <t>6.1</t>
  </si>
  <si>
    <t>9.1.1</t>
  </si>
  <si>
    <t>9.1.2</t>
  </si>
  <si>
    <t>9.2.1</t>
  </si>
  <si>
    <t>9.2.2</t>
  </si>
  <si>
    <r>
      <t>m</t>
    </r>
    <r>
      <rPr>
        <vertAlign val="superscript"/>
        <sz val="11"/>
        <color indexed="8"/>
        <rFont val="Arial"/>
        <family val="2"/>
      </rPr>
      <t>2</t>
    </r>
  </si>
  <si>
    <t xml:space="preserve">FUNDAÇÕES </t>
  </si>
  <si>
    <t>FUNDAÇÕES E ESTRUTURAS</t>
  </si>
  <si>
    <t>Janela em Chapa de Aço Dobrada basculante s/ Vidro e Pintura</t>
  </si>
  <si>
    <t>INST-AGU-005</t>
  </si>
  <si>
    <t>Ponto de agua fria embutido, inc. tubo de PVC soldável e conexões</t>
  </si>
  <si>
    <t>LOU-VAS-015</t>
  </si>
  <si>
    <t>Vaso sanitário de louça branca com caixa de descarga acoplada</t>
  </si>
  <si>
    <t>HID-SIF-006</t>
  </si>
  <si>
    <t>Caixa sifonada em PVC com grelha redonda 150x150x50</t>
  </si>
  <si>
    <t>HID-CXS-060</t>
  </si>
  <si>
    <t>Caixa de alvenaria 0,60x0,60x0,60 m, tampa em concreto, insp/pas, inc esc, reat e botafora</t>
  </si>
  <si>
    <t>INST-ESG-015</t>
  </si>
  <si>
    <t>Ponto de esgoto, inc. Tubo PVC soldável esgoto 100mm, inc. conexões</t>
  </si>
  <si>
    <t>INST-ESG-010</t>
  </si>
  <si>
    <t>Ponto de esgoto, inc. Tubo PVC soldável esgoto 50mm, inc. conexões</t>
  </si>
  <si>
    <t>INSTALAÇÕES PREDIAIS DE ÁGUA FRIA E ESGOTO</t>
  </si>
  <si>
    <t>LOCACAO CONVENCIONAL DE OBRA, ATRAVÉS DE GABARITO DE TABUAS CORRIDAS PONTALETA-</t>
  </si>
  <si>
    <t>M²</t>
  </si>
  <si>
    <t>DAS, COM REAPROVEITAMENTO 10 VEZES</t>
  </si>
  <si>
    <t>2 - O BDI aplicado é de 25,00% sobre as Tabelas acima citadas</t>
  </si>
  <si>
    <t>C/ BDI R$</t>
  </si>
  <si>
    <t>Escavação Manual de Valas em terra compacta, profundidade de 0 a 1,0 m</t>
  </si>
  <si>
    <t>Apiloamento com maço de 30 kg</t>
  </si>
  <si>
    <t>4.4</t>
  </si>
  <si>
    <t>Reaterro apiloado de valas com maço, em camadas de 0,30 m</t>
  </si>
  <si>
    <t>m3</t>
  </si>
  <si>
    <t>Aterro interno, compactado manualmente</t>
  </si>
  <si>
    <t>Forma p/ fundação c/ tábuas de 3ª 1" x 12" Reaproveitamento 5X</t>
  </si>
  <si>
    <t>Armação em aço CA 50 diam: 6.3 a 12,5 mm (fornec. Corte, dobra e colocação)</t>
  </si>
  <si>
    <r>
      <t>Laje pré moldada p/ forro, sobrecarga 100kg/cm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, vão até 3,50m, esp 8 cm c/ lajotas e cap de concreto</t>
    </r>
  </si>
  <si>
    <t>Impermeabilização de superfície com manta asfáltica, protegida com filme de aluminio gofrado, inclusa</t>
  </si>
  <si>
    <t>aplicação de emulsão asfáltica, e= 3 mm</t>
  </si>
  <si>
    <t xml:space="preserve">Alvenaria de blocos de concreto vedação , e= 9x19x39cm, com argamassa de cimento cal e areia </t>
  </si>
  <si>
    <t xml:space="preserve">Alvenaria de blocos de concreto vedação , e= 14x19x39cm, com argamassa de cimento cal e areia </t>
  </si>
  <si>
    <t>8.6</t>
  </si>
  <si>
    <t>Limpeza final da obra</t>
  </si>
  <si>
    <t>Pintura externa/interna de prédios- Paredes- latex acrílico 2 demãos</t>
  </si>
  <si>
    <t>Vidro fantasia tipo canelado, esp= 4mm,p/ vãos até 2,10x1,00m, colocado</t>
  </si>
  <si>
    <t xml:space="preserve">Janela basculante, em chapa dobrada de aço, divisa vertical </t>
  </si>
  <si>
    <t>Fechadura de embutir completa, para portas externas, padrão de acab. Popular</t>
  </si>
  <si>
    <r>
      <t>Porta de ferro de abrir, 0,82x2,10m, inclusive aduela 1</t>
    </r>
    <r>
      <rPr>
        <vertAlign val="superscript"/>
        <sz val="11"/>
        <rFont val="Arial"/>
        <family val="2"/>
      </rPr>
      <t>a</t>
    </r>
  </si>
  <si>
    <t>m2</t>
  </si>
  <si>
    <t>Porta de madeira compensada lisa p/ cera ou verniz, 0,70x2,10m, inc aduela, alizar de 1ª e dob. Com anel</t>
  </si>
  <si>
    <t>Calha em chapa de aço galvanizado nº 24, desenvolvimento 33 cm</t>
  </si>
  <si>
    <t>Condutor de calha de beiral de PVC, diametro 88 cm, inc. conex e braçadeiras, fornec e coloc.</t>
  </si>
  <si>
    <t>Execução de passeio (calçada) em concreto, preparo mecânico, espessura 7,0 cm, junta de dilatação em</t>
  </si>
  <si>
    <t>INST-LUZ-005</t>
  </si>
  <si>
    <t>Ponto de luz imbutido, incluindo eletroduto de PVC rigido e caixa com espelho (por unidade)</t>
  </si>
  <si>
    <t>Luminária tipo calha de sobrepor, c/ reator de partida e lâmpada fluor. 2x40W, comp.-Fornec. E instalação</t>
  </si>
  <si>
    <t>13.4</t>
  </si>
  <si>
    <t>13.7</t>
  </si>
  <si>
    <t>ELE-CAB-005</t>
  </si>
  <si>
    <t>ELE-CAB-010</t>
  </si>
  <si>
    <t>ELE-CAB-015</t>
  </si>
  <si>
    <t>ELE-DIS-006</t>
  </si>
  <si>
    <t xml:space="preserve">Lavatório de louça, com coluna, médio, inc. valvula e sifão cromados </t>
  </si>
  <si>
    <t>LOU-LAV-010</t>
  </si>
  <si>
    <t>ACE-ASS-005</t>
  </si>
  <si>
    <t>9.1.3</t>
  </si>
  <si>
    <t>14.2</t>
  </si>
  <si>
    <t>10.3</t>
  </si>
  <si>
    <t>12.8</t>
  </si>
  <si>
    <t>12.9</t>
  </si>
  <si>
    <t>Cuba de embutir de aço inoxidável média - Fornec. E instalação</t>
  </si>
  <si>
    <t>Pintura esmalte acetinado em madeira ( duas demãos)</t>
  </si>
  <si>
    <t>Bairro Francisca Augusta Rios</t>
  </si>
  <si>
    <t>73992/001</t>
  </si>
  <si>
    <t>73964/004</t>
  </si>
  <si>
    <t>74254/002</t>
  </si>
  <si>
    <t>73972/001</t>
  </si>
  <si>
    <t>Concreto Usinado, Fck= 25,0 Mpa, virado em betoneira</t>
  </si>
  <si>
    <t>74202/001</t>
  </si>
  <si>
    <t>73753/001</t>
  </si>
  <si>
    <t>no traço 1:0,5:8, espessura 9 cm, com área líquida maior ou igual a 6,0 m2</t>
  </si>
  <si>
    <t>no traço 1:0,5:8, espessura 14 cm, com área líquida maior ou igual a 6,0 m2</t>
  </si>
  <si>
    <t>Estrutura de madeira aparelhada, com tesouras, para telhas cerâmicas, vãos até 15m</t>
  </si>
  <si>
    <t>73931/003</t>
  </si>
  <si>
    <t>Cobertura em telha cerâmica tipo paulistinha, trapezoidal</t>
  </si>
  <si>
    <t>76450/001</t>
  </si>
  <si>
    <t>Cumeeira c/ telha cerâmica, embocada com argamassa mista de cal, cimento e areia</t>
  </si>
  <si>
    <t>73933/001</t>
  </si>
  <si>
    <t>73910/003</t>
  </si>
  <si>
    <t>74068/002</t>
  </si>
  <si>
    <t>Emboço p/ receb. De cerâmica c/ argamassa de cal e areia 1:2:8 esp =2cm</t>
  </si>
  <si>
    <t>Contrapiso em argamassa, traço 1:4, (cimento e areia) esp= 4cm, preparo manual</t>
  </si>
  <si>
    <t>73892/002</t>
  </si>
  <si>
    <t>73953/006</t>
  </si>
  <si>
    <t>5.1.5</t>
  </si>
  <si>
    <t>Mobilização e desmobilização de equipamento de bate estaca tipo Strauss DMT até 50 km</t>
  </si>
  <si>
    <t>VB</t>
  </si>
  <si>
    <t>FUN-STR-005</t>
  </si>
  <si>
    <t>FUND</t>
  </si>
  <si>
    <t>FUN-STR-010</t>
  </si>
  <si>
    <t>Escavação e concretagem de estaca tipo Strauss, Moldada "IN LOCO" Diametro 250 mm</t>
  </si>
  <si>
    <t xml:space="preserve">1 - Os preços foram obtidos nas Tabelas SINAPI (Abril/2015) e SETOP (Jun/2015) </t>
  </si>
  <si>
    <t>5.2.5</t>
  </si>
  <si>
    <t>Impermeabilização de laje com manta asfáltica pré fabricada e=4mm</t>
  </si>
  <si>
    <t>IMP-ASF-005</t>
  </si>
  <si>
    <t>Comp. mecânica, com controle do GC (95% do PN), com motoniv. de 140 HP e rolo compactador vibrat.</t>
  </si>
  <si>
    <t>Transporte local com caminhão basculante cap: 6,0 m3, p/ dist. Sup. A 4 km</t>
  </si>
  <si>
    <t>m3xkm</t>
  </si>
  <si>
    <t>74005/002</t>
  </si>
  <si>
    <t>Escavação carga e transporte de mat. De 1ª cat. Com escav. Hid. E caminhão basc. 6,0 m3</t>
  </si>
  <si>
    <t>4.5</t>
  </si>
  <si>
    <t>4.6</t>
  </si>
  <si>
    <t>4.7</t>
  </si>
  <si>
    <t>PIN-SEL-005</t>
  </si>
  <si>
    <t xml:space="preserve">Preparação p/ pintura em paredes, PVA/Acrílica, com fundo selador </t>
  </si>
  <si>
    <t>PIN-ACR-005</t>
  </si>
  <si>
    <t>Pintura Óleo/Esmalte, 2 demãos, em esquadrias de ferro</t>
  </si>
  <si>
    <t>PIN-ESM-005</t>
  </si>
  <si>
    <t>ELE-QUA-015</t>
  </si>
  <si>
    <t>Quadro de distribuição p/ 24 módulos c/ barramento 100 A</t>
  </si>
  <si>
    <t>Assentamento de azulejo branco 15x15cm, junta a prumo c/ argamassa pré, inclusive rejuntamento</t>
  </si>
  <si>
    <t>REV-AZU-010</t>
  </si>
  <si>
    <t>Bancada de granito cinza Andorinha e=2,0 cm (Pia, bancadas e passa prato)</t>
  </si>
  <si>
    <t>Porta de madeira compensada lisa p/ cera ou verniz, 1,00x2,10m, inc aduela, alizar de 1ª e dob. Com anel</t>
  </si>
  <si>
    <t>Porta de madeira compensada lisa p/ cera ou verniz, 0,80x2,10m, inc aduela, alizar de 1ª e dob. Com anel</t>
  </si>
  <si>
    <t>Porta de madeira compensada lisa p/ cera ou verniz, 0,90x2,10m, inc aduela, alizar de 1ª e dob. Com anel</t>
  </si>
  <si>
    <t>73910/005</t>
  </si>
  <si>
    <t>73910/007</t>
  </si>
  <si>
    <t>9.1.4</t>
  </si>
  <si>
    <t>9.1.5</t>
  </si>
  <si>
    <t>9.1.6</t>
  </si>
  <si>
    <t>9.1.7</t>
  </si>
  <si>
    <t xml:space="preserve">Porta de ferro de abrir 2 folhas, 2,00x2,10m </t>
  </si>
  <si>
    <t>SEDS-ESQ-015</t>
  </si>
  <si>
    <t>Piso cerâmico PEI-5, assente com argamassa pré fabricada, inclusive rejuntamento</t>
  </si>
  <si>
    <t>PIS-CER-010</t>
  </si>
  <si>
    <t>11.4</t>
  </si>
  <si>
    <t>Rodapé cerâmico de 7 cm de altura, com placa tipo grês</t>
  </si>
  <si>
    <t>11.5</t>
  </si>
  <si>
    <t>Piso cimentado e=1,5 cm, com argamassa 1:3 de cimento e areia, alisado com colher sobre base existente</t>
  </si>
  <si>
    <t>madeira, inclusive lançamento e adensamento (largura 1,00m)</t>
  </si>
  <si>
    <t>Revestimento de parede em massa única e=2,0 cm, com argamassa de cal cimento e areia</t>
  </si>
  <si>
    <t>REV-REB-020</t>
  </si>
  <si>
    <t>INSTALAÇÕES ELÉTRICAS E TELEFONE</t>
  </si>
  <si>
    <t>13.8</t>
  </si>
  <si>
    <t>Ponto de telefone, incluindo eletroduto de PVC rígido, e caixa com espelho</t>
  </si>
  <si>
    <t>INST-TEL-005</t>
  </si>
  <si>
    <t>DIV</t>
  </si>
  <si>
    <t>DIVERSOS</t>
  </si>
  <si>
    <t>15.2</t>
  </si>
  <si>
    <t>Diversos</t>
  </si>
  <si>
    <t>arame galvanizado nº 14 BWG, e malha quadrada</t>
  </si>
  <si>
    <t xml:space="preserve">Alambrado em mourões de concreto "T", altura livre: 2,00m, com espaçamento a cada 2,00m, com tela de  </t>
  </si>
  <si>
    <t>Portão de ferro padrão, em chapa, colocado com cadeado</t>
  </si>
  <si>
    <t>SER-POR-050</t>
  </si>
  <si>
    <t>16.1</t>
  </si>
  <si>
    <t>10.4</t>
  </si>
  <si>
    <t>CREM ARVORE GRANDE</t>
  </si>
  <si>
    <t>Rua 7 - Lotes: 1, 2, 3, 4 e 5</t>
  </si>
  <si>
    <t>Serviços Técnicos</t>
  </si>
  <si>
    <t>3.2</t>
  </si>
  <si>
    <t>3.3</t>
  </si>
  <si>
    <t>Mobilização e Instalação de Sondagem</t>
  </si>
  <si>
    <t>SPT-MOB-015</t>
  </si>
  <si>
    <t>SPT-SON-015</t>
  </si>
  <si>
    <t>Sondagem a percussão</t>
  </si>
  <si>
    <t>13.9</t>
  </si>
  <si>
    <t>ELE-PAD-005</t>
  </si>
  <si>
    <t>Padrão CEMIG Aéreo, Tipo D1, Demanda até 15 KVA, Trifásico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</si>
</sst>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4" fillId="0" borderId="0" xfId="0" applyNumberFormat="1" applyFont="1"/>
    <xf numFmtId="0" fontId="4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Fill="1" applyBorder="1" applyAlignment="1" applyProtection="1"/>
    <xf numFmtId="0" fontId="6" fillId="0" borderId="1" xfId="0" applyFont="1" applyFill="1" applyBorder="1" applyAlignment="1" applyProtection="1"/>
    <xf numFmtId="4" fontId="6" fillId="0" borderId="1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1" xfId="0" applyFont="1" applyFill="1" applyBorder="1" applyAlignment="1" applyProtection="1">
      <alignment horizontal="right"/>
    </xf>
    <xf numFmtId="4" fontId="4" fillId="0" borderId="0" xfId="0" applyNumberFormat="1" applyFont="1" applyAlignment="1">
      <alignment horizontal="center"/>
    </xf>
    <xf numFmtId="4" fontId="4" fillId="0" borderId="8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Border="1"/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/>
    <xf numFmtId="0" fontId="4" fillId="0" borderId="0" xfId="0" applyFont="1" applyFill="1" applyBorder="1"/>
    <xf numFmtId="0" fontId="4" fillId="0" borderId="11" xfId="0" applyFont="1" applyBorder="1" applyAlignment="1">
      <alignment horizontal="center"/>
    </xf>
    <xf numFmtId="4" fontId="5" fillId="0" borderId="11" xfId="0" applyNumberFormat="1" applyFont="1" applyBorder="1" applyAlignment="1"/>
    <xf numFmtId="4" fontId="5" fillId="0" borderId="12" xfId="0" applyNumberFormat="1" applyFont="1" applyBorder="1" applyAlignmen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Border="1"/>
    <xf numFmtId="2" fontId="1" fillId="0" borderId="0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2" fontId="4" fillId="2" borderId="0" xfId="0" applyNumberFormat="1" applyFont="1" applyFill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 applyProtection="1"/>
    <xf numFmtId="4" fontId="1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 applyProtection="1"/>
    <xf numFmtId="0" fontId="5" fillId="2" borderId="1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4" fillId="2" borderId="1" xfId="0" applyNumberFormat="1" applyFont="1" applyFill="1" applyBorder="1"/>
    <xf numFmtId="4" fontId="6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/>
    <xf numFmtId="4" fontId="7" fillId="2" borderId="1" xfId="0" applyNumberFormat="1" applyFont="1" applyFill="1" applyBorder="1" applyAlignment="1" applyProtection="1"/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2" fontId="1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textRotation="90"/>
    </xf>
    <xf numFmtId="4" fontId="4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5" fillId="2" borderId="11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center"/>
    </xf>
    <xf numFmtId="0" fontId="7" fillId="2" borderId="16" xfId="0" applyFont="1" applyFill="1" applyBorder="1" applyAlignment="1" applyProtection="1"/>
    <xf numFmtId="0" fontId="7" fillId="2" borderId="16" xfId="0" applyFont="1" applyFill="1" applyBorder="1" applyAlignment="1" applyProtection="1">
      <alignment horizontal="center"/>
    </xf>
    <xf numFmtId="2" fontId="5" fillId="2" borderId="1" xfId="0" applyNumberFormat="1" applyFont="1" applyFill="1" applyBorder="1"/>
    <xf numFmtId="4" fontId="1" fillId="2" borderId="1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3" xfId="0" applyFont="1" applyFill="1" applyBorder="1" applyAlignment="1" applyProtection="1"/>
    <xf numFmtId="4" fontId="1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5" fillId="2" borderId="12" xfId="0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textRotation="90"/>
    </xf>
    <xf numFmtId="0" fontId="0" fillId="2" borderId="0" xfId="0" applyFill="1" applyBorder="1"/>
    <xf numFmtId="0" fontId="4" fillId="2" borderId="4" xfId="0" applyFont="1" applyFill="1" applyBorder="1" applyAlignment="1">
      <alignment horizontal="center" vertical="center" textRotation="90"/>
    </xf>
    <xf numFmtId="0" fontId="0" fillId="2" borderId="5" xfId="0" applyFill="1" applyBorder="1"/>
    <xf numFmtId="0" fontId="4" fillId="2" borderId="9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5" xfId="0" applyFill="1" applyBorder="1"/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39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614</xdr:row>
      <xdr:rowOff>85725</xdr:rowOff>
    </xdr:from>
    <xdr:to>
      <xdr:col>0</xdr:col>
      <xdr:colOff>0</xdr:colOff>
      <xdr:row>618</xdr:row>
      <xdr:rowOff>123825</xdr:rowOff>
    </xdr:to>
    <xdr:pic>
      <xdr:nvPicPr>
        <xdr:cNvPr id="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71225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</xdr:row>
      <xdr:rowOff>38100</xdr:rowOff>
    </xdr:from>
    <xdr:to>
      <xdr:col>11</xdr:col>
      <xdr:colOff>0</xdr:colOff>
      <xdr:row>5</xdr:row>
      <xdr:rowOff>76200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34600" y="228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101</xdr:row>
      <xdr:rowOff>38100</xdr:rowOff>
    </xdr:from>
    <xdr:to>
      <xdr:col>11</xdr:col>
      <xdr:colOff>0</xdr:colOff>
      <xdr:row>105</xdr:row>
      <xdr:rowOff>76200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50475" y="228600"/>
          <a:ext cx="7207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41"/>
  <sheetViews>
    <sheetView showGridLines="0" tabSelected="1" zoomScaleSheetLayoutView="75" workbookViewId="0">
      <selection activeCell="I184" sqref="I184"/>
    </sheetView>
  </sheetViews>
  <sheetFormatPr defaultRowHeight="15" customHeight="1"/>
  <cols>
    <col min="1" max="1" width="13.85546875" style="2" customWidth="1"/>
    <col min="2" max="3" width="4.28515625" style="3" customWidth="1"/>
    <col min="4" max="4" width="7.28515625" style="3" customWidth="1"/>
    <col min="5" max="5" width="97.7109375" style="5" customWidth="1"/>
    <col min="6" max="6" width="11.140625" style="4" customWidth="1"/>
    <col min="7" max="7" width="6.7109375" style="36" customWidth="1"/>
    <col min="8" max="8" width="12" style="4" hidden="1" customWidth="1"/>
    <col min="9" max="10" width="10" style="4" customWidth="1"/>
    <col min="11" max="11" width="14.7109375" style="4" customWidth="1"/>
    <col min="12" max="12" width="9.140625" style="5"/>
    <col min="13" max="13" width="11.28515625" style="5" bestFit="1" customWidth="1"/>
    <col min="14" max="14" width="11.5703125" style="5" bestFit="1" customWidth="1"/>
    <col min="15" max="15" width="9.140625" style="5"/>
    <col min="16" max="16" width="11" style="58" bestFit="1" customWidth="1"/>
    <col min="17" max="17" width="9.28515625" style="58" bestFit="1" customWidth="1"/>
    <col min="18" max="18" width="11" style="58" bestFit="1" customWidth="1"/>
    <col min="19" max="20" width="9.140625" style="58"/>
    <col min="21" max="21" width="11" style="58" bestFit="1" customWidth="1"/>
    <col min="22" max="39" width="9.140625" style="58"/>
    <col min="40" max="16384" width="9.140625" style="5"/>
  </cols>
  <sheetData>
    <row r="1" spans="1:39" s="3" customFormat="1" ht="15" customHeight="1">
      <c r="A1" s="2"/>
      <c r="F1" s="4"/>
      <c r="G1" s="36"/>
      <c r="H1" s="4"/>
      <c r="I1" s="4"/>
      <c r="J1" s="4"/>
      <c r="K1" s="4"/>
      <c r="P1" s="65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5" customHeight="1">
      <c r="A2" s="156" t="s">
        <v>0</v>
      </c>
      <c r="B2" s="78"/>
      <c r="C2" s="157" t="s">
        <v>1</v>
      </c>
      <c r="D2" s="19"/>
      <c r="E2" s="20" t="s">
        <v>14</v>
      </c>
      <c r="F2" s="37"/>
      <c r="G2" s="38"/>
      <c r="H2" s="37"/>
      <c r="I2" s="37"/>
      <c r="J2" s="37"/>
      <c r="K2" s="16"/>
    </row>
    <row r="3" spans="1:39" ht="15" customHeight="1">
      <c r="A3" s="156"/>
      <c r="B3" s="78"/>
      <c r="C3" s="157"/>
      <c r="D3" s="158" t="s">
        <v>15</v>
      </c>
      <c r="E3" s="159"/>
      <c r="F3" s="39"/>
      <c r="G3" s="40"/>
      <c r="H3" s="39"/>
      <c r="I3" s="39"/>
      <c r="J3" s="39"/>
      <c r="K3" s="17"/>
    </row>
    <row r="4" spans="1:39" ht="15" customHeight="1">
      <c r="A4" s="156"/>
      <c r="B4" s="80"/>
      <c r="C4" s="157"/>
      <c r="D4" s="154" t="s">
        <v>275</v>
      </c>
      <c r="E4" s="155"/>
      <c r="F4" s="39"/>
      <c r="G4" s="41"/>
      <c r="H4" s="39"/>
      <c r="I4" s="39"/>
      <c r="J4" s="39"/>
      <c r="K4" s="17"/>
    </row>
    <row r="5" spans="1:39" ht="15" customHeight="1">
      <c r="A5" s="156"/>
      <c r="B5" s="80"/>
      <c r="C5" s="157"/>
      <c r="D5" s="22" t="s">
        <v>16</v>
      </c>
      <c r="E5" s="28" t="s">
        <v>276</v>
      </c>
      <c r="F5" s="39"/>
      <c r="G5" s="40"/>
      <c r="H5" s="39"/>
      <c r="I5" s="39"/>
      <c r="J5" s="39"/>
      <c r="K5" s="17"/>
    </row>
    <row r="6" spans="1:39" ht="15" customHeight="1">
      <c r="A6" s="156"/>
      <c r="B6" s="80"/>
      <c r="C6" s="157"/>
      <c r="D6" s="18"/>
      <c r="E6" s="62" t="s">
        <v>190</v>
      </c>
      <c r="F6" s="55" t="s">
        <v>31</v>
      </c>
      <c r="G6" s="55"/>
      <c r="H6" s="55"/>
      <c r="I6" s="55"/>
      <c r="J6" s="55"/>
      <c r="K6" s="56"/>
    </row>
    <row r="7" spans="1:39" s="3" customFormat="1" ht="15" customHeight="1">
      <c r="A7" s="34"/>
      <c r="B7" s="80"/>
      <c r="C7" s="80"/>
      <c r="D7" s="6" t="s">
        <v>2</v>
      </c>
      <c r="E7" s="6" t="s">
        <v>3</v>
      </c>
      <c r="F7" s="130" t="s">
        <v>4</v>
      </c>
      <c r="G7" s="130" t="s">
        <v>8</v>
      </c>
      <c r="H7" s="130" t="s">
        <v>5</v>
      </c>
      <c r="I7" s="130" t="s">
        <v>5</v>
      </c>
      <c r="J7" s="130" t="s">
        <v>5</v>
      </c>
      <c r="K7" s="130" t="s">
        <v>7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</row>
    <row r="8" spans="1:39" s="3" customFormat="1" ht="15" customHeight="1" thickBot="1">
      <c r="A8" s="84"/>
      <c r="B8" s="81"/>
      <c r="C8" s="81"/>
      <c r="D8" s="8"/>
      <c r="E8" s="8"/>
      <c r="F8" s="132"/>
      <c r="G8" s="133"/>
      <c r="H8" s="133" t="s">
        <v>6</v>
      </c>
      <c r="I8" s="133" t="s">
        <v>6</v>
      </c>
      <c r="J8" s="148" t="s">
        <v>145</v>
      </c>
      <c r="K8" s="133" t="s">
        <v>6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</row>
    <row r="9" spans="1:39" ht="15" customHeight="1" thickTop="1">
      <c r="A9" s="82" t="s">
        <v>35</v>
      </c>
      <c r="B9" s="83"/>
      <c r="C9" s="83"/>
      <c r="D9" s="10">
        <v>1</v>
      </c>
      <c r="E9" s="10" t="s">
        <v>36</v>
      </c>
      <c r="F9" s="99"/>
      <c r="G9" s="97"/>
      <c r="H9" s="99"/>
      <c r="I9" s="99"/>
      <c r="J9" s="99"/>
      <c r="K9" s="99"/>
    </row>
    <row r="10" spans="1:39" s="27" customFormat="1" ht="15" customHeight="1">
      <c r="A10" s="141">
        <v>72213</v>
      </c>
      <c r="B10" s="77"/>
      <c r="C10" s="77"/>
      <c r="D10" s="77" t="s">
        <v>108</v>
      </c>
      <c r="E10" s="86" t="s">
        <v>109</v>
      </c>
      <c r="F10" s="100">
        <v>400</v>
      </c>
      <c r="G10" s="95" t="s">
        <v>124</v>
      </c>
      <c r="H10" s="85">
        <v>45.35</v>
      </c>
      <c r="I10" s="85"/>
      <c r="J10" s="85">
        <f t="shared" ref="J10:J86" si="0">I10*1.25</f>
        <v>0</v>
      </c>
      <c r="K10" s="85">
        <f t="shared" ref="K10:K88" si="1">F10*J10</f>
        <v>0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</row>
    <row r="11" spans="1:39" s="27" customFormat="1" ht="15" customHeight="1">
      <c r="A11" s="141"/>
      <c r="B11" s="77"/>
      <c r="C11" s="77"/>
      <c r="D11" s="77"/>
      <c r="E11" s="101" t="s">
        <v>12</v>
      </c>
      <c r="F11" s="85"/>
      <c r="G11" s="95"/>
      <c r="H11" s="85"/>
      <c r="I11" s="85"/>
      <c r="J11" s="85"/>
      <c r="K11" s="106">
        <f>SUM(K10:K10)</f>
        <v>0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</row>
    <row r="12" spans="1:39" s="27" customFormat="1" ht="15" customHeight="1">
      <c r="A12" s="91" t="s">
        <v>18</v>
      </c>
      <c r="B12" s="77"/>
      <c r="C12" s="77"/>
      <c r="D12" s="77">
        <v>2</v>
      </c>
      <c r="E12" s="91" t="s">
        <v>19</v>
      </c>
      <c r="F12" s="85"/>
      <c r="G12" s="95"/>
      <c r="H12" s="85"/>
      <c r="I12" s="85"/>
      <c r="J12" s="85"/>
      <c r="K12" s="85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</row>
    <row r="13" spans="1:39" s="27" customFormat="1" ht="15" customHeight="1">
      <c r="A13" s="141">
        <v>74209</v>
      </c>
      <c r="B13" s="163">
        <v>1</v>
      </c>
      <c r="C13" s="164"/>
      <c r="D13" s="77" t="s">
        <v>17</v>
      </c>
      <c r="E13" s="88" t="s">
        <v>30</v>
      </c>
      <c r="F13" s="85">
        <v>6</v>
      </c>
      <c r="G13" s="102" t="s">
        <v>9</v>
      </c>
      <c r="H13" s="85">
        <v>188.86</v>
      </c>
      <c r="I13" s="85"/>
      <c r="J13" s="85">
        <f t="shared" si="0"/>
        <v>0</v>
      </c>
      <c r="K13" s="85">
        <f t="shared" si="1"/>
        <v>0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</row>
    <row r="14" spans="1:39" ht="15" customHeight="1">
      <c r="A14" s="141"/>
      <c r="B14" s="77"/>
      <c r="C14" s="77"/>
      <c r="D14" s="77"/>
      <c r="E14" s="101" t="s">
        <v>12</v>
      </c>
      <c r="F14" s="99"/>
      <c r="G14" s="95"/>
      <c r="H14" s="85"/>
      <c r="I14" s="96"/>
      <c r="J14" s="85"/>
      <c r="K14" s="106">
        <f>SUM(K13)</f>
        <v>0</v>
      </c>
    </row>
    <row r="15" spans="1:39" ht="15" customHeight="1">
      <c r="A15" s="89" t="s">
        <v>37</v>
      </c>
      <c r="B15" s="87"/>
      <c r="C15" s="87"/>
      <c r="D15" s="91">
        <v>3</v>
      </c>
      <c r="E15" s="89" t="s">
        <v>38</v>
      </c>
      <c r="F15" s="99"/>
      <c r="G15" s="95"/>
      <c r="H15" s="85"/>
      <c r="I15" s="99"/>
      <c r="J15" s="85"/>
      <c r="K15" s="85"/>
    </row>
    <row r="16" spans="1:39" ht="15" customHeight="1">
      <c r="A16" s="87" t="s">
        <v>191</v>
      </c>
      <c r="B16" s="160">
        <v>2</v>
      </c>
      <c r="C16" s="162"/>
      <c r="D16" s="77" t="s">
        <v>22</v>
      </c>
      <c r="E16" s="103" t="s">
        <v>141</v>
      </c>
      <c r="F16" s="99"/>
      <c r="G16" s="95"/>
      <c r="H16" s="94">
        <v>8.31</v>
      </c>
      <c r="I16" s="96"/>
      <c r="J16" s="85"/>
      <c r="K16" s="85"/>
    </row>
    <row r="17" spans="1:39" ht="15" customHeight="1">
      <c r="A17" s="87"/>
      <c r="B17" s="87"/>
      <c r="C17" s="87"/>
      <c r="D17" s="77"/>
      <c r="E17" s="103" t="s">
        <v>143</v>
      </c>
      <c r="F17" s="96">
        <v>345</v>
      </c>
      <c r="G17" s="95" t="s">
        <v>142</v>
      </c>
      <c r="H17" s="94"/>
      <c r="I17" s="96"/>
      <c r="J17" s="85">
        <f t="shared" si="0"/>
        <v>0</v>
      </c>
      <c r="K17" s="85">
        <f t="shared" si="1"/>
        <v>0</v>
      </c>
    </row>
    <row r="18" spans="1:39" ht="15" customHeight="1">
      <c r="A18" s="87" t="s">
        <v>281</v>
      </c>
      <c r="B18" s="87"/>
      <c r="C18" s="87"/>
      <c r="D18" s="146" t="s">
        <v>278</v>
      </c>
      <c r="E18" s="103" t="s">
        <v>280</v>
      </c>
      <c r="F18" s="96">
        <v>1</v>
      </c>
      <c r="G18" s="95" t="s">
        <v>28</v>
      </c>
      <c r="H18" s="94"/>
      <c r="I18" s="96"/>
      <c r="J18" s="85">
        <f>I18*1.25</f>
        <v>0</v>
      </c>
      <c r="K18" s="85">
        <f>J18*F18</f>
        <v>0</v>
      </c>
    </row>
    <row r="19" spans="1:39" ht="15" customHeight="1">
      <c r="A19" s="87" t="s">
        <v>282</v>
      </c>
      <c r="B19" s="87"/>
      <c r="C19" s="87"/>
      <c r="D19" s="146" t="s">
        <v>279</v>
      </c>
      <c r="E19" s="103" t="s">
        <v>283</v>
      </c>
      <c r="F19" s="96">
        <v>50</v>
      </c>
      <c r="G19" s="95" t="s">
        <v>10</v>
      </c>
      <c r="H19" s="94"/>
      <c r="I19" s="96"/>
      <c r="J19" s="85">
        <f>I19*1.25</f>
        <v>0</v>
      </c>
      <c r="K19" s="85">
        <f>J19*F19</f>
        <v>0</v>
      </c>
    </row>
    <row r="20" spans="1:39" ht="15" customHeight="1">
      <c r="A20" s="141"/>
      <c r="B20" s="77"/>
      <c r="C20" s="77"/>
      <c r="D20" s="77"/>
      <c r="E20" s="101" t="s">
        <v>12</v>
      </c>
      <c r="F20" s="96"/>
      <c r="G20" s="95"/>
      <c r="H20" s="94"/>
      <c r="I20" s="96"/>
      <c r="J20" s="85"/>
      <c r="K20" s="106">
        <f>SUM(K17:K19)</f>
        <v>0</v>
      </c>
      <c r="M20" s="27"/>
    </row>
    <row r="21" spans="1:39" ht="15" customHeight="1">
      <c r="A21" s="91" t="s">
        <v>20</v>
      </c>
      <c r="B21" s="91"/>
      <c r="C21" s="91"/>
      <c r="D21" s="91">
        <v>4</v>
      </c>
      <c r="E21" s="91" t="s">
        <v>21</v>
      </c>
      <c r="F21" s="96"/>
      <c r="G21" s="95"/>
      <c r="H21" s="94"/>
      <c r="I21" s="96"/>
      <c r="J21" s="85"/>
      <c r="K21" s="85"/>
    </row>
    <row r="22" spans="1:39" ht="15" customHeight="1">
      <c r="A22" s="143">
        <v>72825</v>
      </c>
      <c r="B22" s="91"/>
      <c r="C22" s="91"/>
      <c r="D22" s="143" t="s">
        <v>23</v>
      </c>
      <c r="E22" s="103" t="s">
        <v>227</v>
      </c>
      <c r="F22" s="96">
        <v>360</v>
      </c>
      <c r="G22" s="95" t="s">
        <v>150</v>
      </c>
      <c r="H22" s="94"/>
      <c r="I22" s="96"/>
      <c r="J22" s="85">
        <f>I22*1.25</f>
        <v>0</v>
      </c>
      <c r="K22" s="85">
        <f>J22*F22</f>
        <v>0</v>
      </c>
    </row>
    <row r="23" spans="1:39" ht="15" customHeight="1">
      <c r="A23" s="143">
        <v>72881</v>
      </c>
      <c r="B23" s="91"/>
      <c r="C23" s="91"/>
      <c r="D23" s="143" t="s">
        <v>24</v>
      </c>
      <c r="E23" s="103" t="s">
        <v>224</v>
      </c>
      <c r="F23" s="96">
        <v>1800</v>
      </c>
      <c r="G23" s="95" t="s">
        <v>225</v>
      </c>
      <c r="H23" s="94"/>
      <c r="I23" s="96"/>
      <c r="J23" s="85">
        <f>I23*1.25</f>
        <v>0</v>
      </c>
      <c r="K23" s="85">
        <f>J23*F23</f>
        <v>0</v>
      </c>
    </row>
    <row r="24" spans="1:39" ht="15" customHeight="1">
      <c r="A24" s="143" t="s">
        <v>226</v>
      </c>
      <c r="B24" s="91"/>
      <c r="C24" s="91"/>
      <c r="D24" s="143" t="s">
        <v>42</v>
      </c>
      <c r="E24" s="103" t="s">
        <v>223</v>
      </c>
      <c r="F24" s="96">
        <v>468</v>
      </c>
      <c r="G24" s="95" t="s">
        <v>150</v>
      </c>
      <c r="H24" s="94"/>
      <c r="I24" s="96"/>
      <c r="J24" s="85">
        <f>I24*1.25</f>
        <v>0</v>
      </c>
      <c r="K24" s="85">
        <f>J24*F24</f>
        <v>0</v>
      </c>
    </row>
    <row r="25" spans="1:39" ht="15" customHeight="1">
      <c r="A25" s="87">
        <v>73481</v>
      </c>
      <c r="B25" s="87"/>
      <c r="C25" s="87"/>
      <c r="D25" s="143" t="s">
        <v>148</v>
      </c>
      <c r="E25" s="86" t="s">
        <v>146</v>
      </c>
      <c r="F25" s="99">
        <v>53.2</v>
      </c>
      <c r="G25" s="95" t="s">
        <v>11</v>
      </c>
      <c r="H25" s="94">
        <v>17.739999999999998</v>
      </c>
      <c r="I25" s="96"/>
      <c r="J25" s="85">
        <f t="shared" si="0"/>
        <v>0</v>
      </c>
      <c r="K25" s="85">
        <f t="shared" si="1"/>
        <v>0</v>
      </c>
    </row>
    <row r="26" spans="1:39" s="27" customFormat="1" ht="15" customHeight="1">
      <c r="A26" s="87">
        <v>79483</v>
      </c>
      <c r="B26" s="87"/>
      <c r="C26" s="87"/>
      <c r="D26" s="143" t="s">
        <v>228</v>
      </c>
      <c r="E26" s="86" t="s">
        <v>147</v>
      </c>
      <c r="F26" s="85">
        <v>31.92</v>
      </c>
      <c r="G26" s="102" t="s">
        <v>9</v>
      </c>
      <c r="H26" s="98">
        <v>2.71</v>
      </c>
      <c r="I26" s="96"/>
      <c r="J26" s="85">
        <f t="shared" si="0"/>
        <v>0</v>
      </c>
      <c r="K26" s="85">
        <f t="shared" si="1"/>
        <v>0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s="27" customFormat="1" ht="15" customHeight="1">
      <c r="A27" s="87" t="s">
        <v>192</v>
      </c>
      <c r="B27" s="160">
        <v>4</v>
      </c>
      <c r="C27" s="162"/>
      <c r="D27" s="143" t="s">
        <v>229</v>
      </c>
      <c r="E27" s="86" t="s">
        <v>149</v>
      </c>
      <c r="F27" s="85">
        <v>35.4</v>
      </c>
      <c r="G27" s="102" t="s">
        <v>150</v>
      </c>
      <c r="H27" s="98"/>
      <c r="I27" s="96"/>
      <c r="J27" s="85">
        <f t="shared" si="0"/>
        <v>0</v>
      </c>
      <c r="K27" s="85">
        <f t="shared" si="1"/>
        <v>0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s="27" customFormat="1" ht="15" customHeight="1">
      <c r="A28" s="87">
        <v>55835</v>
      </c>
      <c r="B28" s="87"/>
      <c r="C28" s="87"/>
      <c r="D28" s="143" t="s">
        <v>230</v>
      </c>
      <c r="E28" s="86" t="s">
        <v>151</v>
      </c>
      <c r="F28" s="85">
        <v>17.100000000000001</v>
      </c>
      <c r="G28" s="95" t="s">
        <v>11</v>
      </c>
      <c r="H28" s="94">
        <v>1.68</v>
      </c>
      <c r="I28" s="96"/>
      <c r="J28" s="85">
        <f t="shared" si="0"/>
        <v>0</v>
      </c>
      <c r="K28" s="85">
        <f t="shared" si="1"/>
        <v>0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1:39" ht="15" customHeight="1">
      <c r="A29" s="141"/>
      <c r="B29" s="77"/>
      <c r="C29" s="77"/>
      <c r="D29" s="77"/>
      <c r="E29" s="101" t="s">
        <v>12</v>
      </c>
      <c r="F29" s="99"/>
      <c r="G29" s="97"/>
      <c r="H29" s="94"/>
      <c r="I29" s="99"/>
      <c r="J29" s="85"/>
      <c r="K29" s="106">
        <f>SUM(K22:K28)</f>
        <v>0</v>
      </c>
    </row>
    <row r="30" spans="1:39" ht="15" customHeight="1">
      <c r="A30" s="89" t="s">
        <v>216</v>
      </c>
      <c r="B30" s="90"/>
      <c r="C30" s="90"/>
      <c r="D30" s="91">
        <v>5</v>
      </c>
      <c r="E30" s="89" t="s">
        <v>126</v>
      </c>
      <c r="F30" s="99"/>
      <c r="G30" s="97"/>
      <c r="H30" s="99"/>
      <c r="I30" s="96"/>
      <c r="J30" s="85"/>
      <c r="K30" s="85"/>
      <c r="M30" s="21"/>
    </row>
    <row r="31" spans="1:39" ht="15" customHeight="1">
      <c r="A31" s="89"/>
      <c r="B31" s="90"/>
      <c r="C31" s="90"/>
      <c r="D31" s="91" t="s">
        <v>27</v>
      </c>
      <c r="E31" s="89" t="s">
        <v>125</v>
      </c>
      <c r="F31" s="99"/>
      <c r="G31" s="97"/>
      <c r="H31" s="99"/>
      <c r="I31" s="96"/>
      <c r="J31" s="85"/>
      <c r="K31" s="85"/>
      <c r="M31" s="21"/>
    </row>
    <row r="32" spans="1:39" ht="15" customHeight="1">
      <c r="A32" s="87" t="s">
        <v>215</v>
      </c>
      <c r="B32" s="160">
        <v>3</v>
      </c>
      <c r="C32" s="162"/>
      <c r="D32" s="77" t="s">
        <v>110</v>
      </c>
      <c r="E32" s="86" t="s">
        <v>213</v>
      </c>
      <c r="F32" s="94">
        <v>1</v>
      </c>
      <c r="G32" s="95" t="s">
        <v>214</v>
      </c>
      <c r="H32" s="94">
        <v>21.3</v>
      </c>
      <c r="I32" s="96"/>
      <c r="J32" s="85">
        <f t="shared" si="0"/>
        <v>0</v>
      </c>
      <c r="K32" s="85">
        <f t="shared" si="1"/>
        <v>0</v>
      </c>
      <c r="M32" s="21"/>
    </row>
    <row r="33" spans="1:39" ht="15" customHeight="1">
      <c r="A33" s="87" t="s">
        <v>217</v>
      </c>
      <c r="B33" s="139"/>
      <c r="C33" s="140"/>
      <c r="D33" s="141" t="s">
        <v>111</v>
      </c>
      <c r="E33" s="86" t="s">
        <v>218</v>
      </c>
      <c r="F33" s="94">
        <v>504</v>
      </c>
      <c r="G33" s="95" t="s">
        <v>10</v>
      </c>
      <c r="H33" s="94"/>
      <c r="I33" s="96"/>
      <c r="J33" s="85">
        <f t="shared" si="0"/>
        <v>0</v>
      </c>
      <c r="K33" s="85">
        <f t="shared" si="1"/>
        <v>0</v>
      </c>
      <c r="M33" s="21"/>
    </row>
    <row r="34" spans="1:39" ht="15" customHeight="1">
      <c r="A34" s="87">
        <v>5651</v>
      </c>
      <c r="B34" s="87"/>
      <c r="C34" s="87"/>
      <c r="D34" s="141" t="s">
        <v>112</v>
      </c>
      <c r="E34" s="86" t="s">
        <v>152</v>
      </c>
      <c r="F34" s="99">
        <v>220</v>
      </c>
      <c r="G34" s="97" t="s">
        <v>9</v>
      </c>
      <c r="H34" s="99">
        <v>19.82</v>
      </c>
      <c r="I34" s="96"/>
      <c r="J34" s="85">
        <f t="shared" si="0"/>
        <v>0</v>
      </c>
      <c r="K34" s="85">
        <f t="shared" si="1"/>
        <v>0</v>
      </c>
      <c r="M34" s="21"/>
    </row>
    <row r="35" spans="1:39" ht="15" customHeight="1">
      <c r="A35" s="87" t="s">
        <v>193</v>
      </c>
      <c r="B35" s="160">
        <v>2</v>
      </c>
      <c r="C35" s="162"/>
      <c r="D35" s="141" t="s">
        <v>113</v>
      </c>
      <c r="E35" s="88" t="s">
        <v>153</v>
      </c>
      <c r="F35" s="104">
        <v>1610</v>
      </c>
      <c r="G35" s="97" t="s">
        <v>39</v>
      </c>
      <c r="H35" s="104">
        <v>7.18</v>
      </c>
      <c r="I35" s="96"/>
      <c r="J35" s="85">
        <f t="shared" si="0"/>
        <v>0</v>
      </c>
      <c r="K35" s="85">
        <f t="shared" si="1"/>
        <v>0</v>
      </c>
      <c r="M35" s="21"/>
    </row>
    <row r="36" spans="1:39" ht="15" customHeight="1">
      <c r="A36" s="87" t="s">
        <v>194</v>
      </c>
      <c r="B36" s="160">
        <v>2</v>
      </c>
      <c r="C36" s="162"/>
      <c r="D36" s="141" t="s">
        <v>212</v>
      </c>
      <c r="E36" s="88" t="s">
        <v>195</v>
      </c>
      <c r="F36" s="104">
        <v>17.82</v>
      </c>
      <c r="G36" s="95" t="s">
        <v>11</v>
      </c>
      <c r="H36" s="104">
        <v>288.38</v>
      </c>
      <c r="I36" s="96"/>
      <c r="J36" s="85">
        <f t="shared" si="0"/>
        <v>0</v>
      </c>
      <c r="K36" s="85">
        <f t="shared" si="1"/>
        <v>0</v>
      </c>
    </row>
    <row r="37" spans="1:39" ht="15" customHeight="1">
      <c r="A37" s="91"/>
      <c r="B37" s="90"/>
      <c r="C37" s="90"/>
      <c r="D37" s="91" t="s">
        <v>29</v>
      </c>
      <c r="E37" s="89" t="s">
        <v>40</v>
      </c>
      <c r="F37" s="104"/>
      <c r="G37" s="97"/>
      <c r="H37" s="104"/>
      <c r="I37" s="96"/>
      <c r="J37" s="85"/>
      <c r="K37" s="85"/>
    </row>
    <row r="38" spans="1:39" s="15" customFormat="1" ht="15" customHeight="1">
      <c r="A38" s="141">
        <v>5651</v>
      </c>
      <c r="B38" s="77"/>
      <c r="C38" s="77"/>
      <c r="D38" s="77" t="s">
        <v>114</v>
      </c>
      <c r="E38" s="86" t="s">
        <v>118</v>
      </c>
      <c r="F38" s="98">
        <v>50</v>
      </c>
      <c r="G38" s="95" t="s">
        <v>9</v>
      </c>
      <c r="H38" s="98">
        <v>57.74</v>
      </c>
      <c r="I38" s="96"/>
      <c r="J38" s="85">
        <f t="shared" si="0"/>
        <v>0</v>
      </c>
      <c r="K38" s="85">
        <f t="shared" si="1"/>
        <v>0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</row>
    <row r="39" spans="1:39" s="15" customFormat="1" ht="15" customHeight="1">
      <c r="A39" s="87" t="s">
        <v>193</v>
      </c>
      <c r="B39" s="87">
        <v>2</v>
      </c>
      <c r="C39" s="87" t="s">
        <v>13</v>
      </c>
      <c r="D39" s="77" t="s">
        <v>115</v>
      </c>
      <c r="E39" s="88" t="s">
        <v>153</v>
      </c>
      <c r="F39" s="98">
        <v>500</v>
      </c>
      <c r="G39" s="95" t="s">
        <v>39</v>
      </c>
      <c r="H39" s="98">
        <v>7.39</v>
      </c>
      <c r="I39" s="96"/>
      <c r="J39" s="85">
        <f t="shared" si="0"/>
        <v>0</v>
      </c>
      <c r="K39" s="85">
        <f t="shared" si="1"/>
        <v>0</v>
      </c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</row>
    <row r="40" spans="1:39" s="15" customFormat="1" ht="15" customHeight="1">
      <c r="A40" s="87" t="s">
        <v>194</v>
      </c>
      <c r="B40" s="160">
        <v>2</v>
      </c>
      <c r="C40" s="162"/>
      <c r="D40" s="77" t="s">
        <v>116</v>
      </c>
      <c r="E40" s="88" t="s">
        <v>195</v>
      </c>
      <c r="F40" s="94">
        <v>4.7</v>
      </c>
      <c r="G40" s="95" t="s">
        <v>11</v>
      </c>
      <c r="H40" s="94">
        <v>291.89999999999998</v>
      </c>
      <c r="I40" s="96"/>
      <c r="J40" s="85">
        <f t="shared" si="0"/>
        <v>0</v>
      </c>
      <c r="K40" s="85">
        <f t="shared" si="1"/>
        <v>0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</row>
    <row r="41" spans="1:39" s="15" customFormat="1" ht="15" customHeight="1">
      <c r="A41" s="87" t="s">
        <v>196</v>
      </c>
      <c r="B41" s="160">
        <v>1</v>
      </c>
      <c r="C41" s="162"/>
      <c r="D41" s="77" t="s">
        <v>117</v>
      </c>
      <c r="E41" s="88" t="s">
        <v>154</v>
      </c>
      <c r="F41" s="94"/>
      <c r="G41" s="95"/>
      <c r="H41" s="94">
        <v>52.45</v>
      </c>
      <c r="I41" s="96"/>
      <c r="J41" s="85"/>
      <c r="K41" s="85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</row>
    <row r="42" spans="1:39" s="15" customFormat="1" ht="15" customHeight="1">
      <c r="A42" s="87"/>
      <c r="B42" s="87"/>
      <c r="C42" s="87"/>
      <c r="D42" s="77"/>
      <c r="E42" s="88" t="s">
        <v>105</v>
      </c>
      <c r="F42" s="94">
        <v>342</v>
      </c>
      <c r="G42" s="95" t="s">
        <v>9</v>
      </c>
      <c r="H42" s="94"/>
      <c r="I42" s="96"/>
      <c r="J42" s="85">
        <f t="shared" si="0"/>
        <v>0</v>
      </c>
      <c r="K42" s="85">
        <f t="shared" si="1"/>
        <v>0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43" spans="1:39" s="15" customFormat="1" ht="15" customHeight="1">
      <c r="A43" s="87" t="s">
        <v>222</v>
      </c>
      <c r="B43" s="87"/>
      <c r="C43" s="87"/>
      <c r="D43" s="142" t="s">
        <v>220</v>
      </c>
      <c r="E43" s="88" t="s">
        <v>221</v>
      </c>
      <c r="F43" s="94">
        <v>56</v>
      </c>
      <c r="G43" s="95" t="s">
        <v>166</v>
      </c>
      <c r="H43" s="94"/>
      <c r="I43" s="96"/>
      <c r="J43" s="85">
        <f t="shared" si="0"/>
        <v>0</v>
      </c>
      <c r="K43" s="85">
        <f t="shared" si="1"/>
        <v>0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</row>
    <row r="44" spans="1:39" s="15" customFormat="1" ht="15" customHeight="1">
      <c r="A44" s="87"/>
      <c r="B44" s="87"/>
      <c r="C44" s="87"/>
      <c r="D44" s="87"/>
      <c r="E44" s="101" t="s">
        <v>12</v>
      </c>
      <c r="F44" s="94"/>
      <c r="G44" s="105"/>
      <c r="H44" s="94"/>
      <c r="I44" s="99"/>
      <c r="J44" s="85"/>
      <c r="K44" s="106">
        <f>SUM(K32:K43)</f>
        <v>0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</row>
    <row r="45" spans="1:39" s="15" customFormat="1" ht="15" customHeight="1">
      <c r="A45" s="89" t="s">
        <v>61</v>
      </c>
      <c r="B45" s="87"/>
      <c r="C45" s="87"/>
      <c r="D45" s="89">
        <v>6</v>
      </c>
      <c r="E45" s="89" t="s">
        <v>43</v>
      </c>
      <c r="F45" s="94"/>
      <c r="G45" s="105"/>
      <c r="H45" s="94"/>
      <c r="I45" s="99"/>
      <c r="J45" s="85"/>
      <c r="K45" s="85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</row>
    <row r="46" spans="1:39" s="15" customFormat="1" ht="15" customHeight="1">
      <c r="A46" s="87" t="s">
        <v>197</v>
      </c>
      <c r="B46" s="160">
        <v>1</v>
      </c>
      <c r="C46" s="162"/>
      <c r="D46" s="87" t="s">
        <v>119</v>
      </c>
      <c r="E46" s="86" t="s">
        <v>155</v>
      </c>
      <c r="F46" s="94"/>
      <c r="G46" s="97"/>
      <c r="H46" s="94">
        <v>19.440000000000001</v>
      </c>
      <c r="I46" s="99"/>
      <c r="J46" s="85"/>
      <c r="K46" s="85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</row>
    <row r="47" spans="1:39" s="15" customFormat="1" ht="15" customHeight="1">
      <c r="A47" s="87"/>
      <c r="B47" s="87"/>
      <c r="C47" s="87"/>
      <c r="D47" s="87"/>
      <c r="E47" s="86" t="s">
        <v>156</v>
      </c>
      <c r="F47" s="94">
        <v>53.2</v>
      </c>
      <c r="G47" s="97" t="s">
        <v>9</v>
      </c>
      <c r="H47" s="94"/>
      <c r="I47" s="99"/>
      <c r="J47" s="85">
        <f t="shared" si="0"/>
        <v>0</v>
      </c>
      <c r="K47" s="85">
        <f>J47*F47</f>
        <v>0</v>
      </c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</row>
    <row r="48" spans="1:39" s="15" customFormat="1" ht="15" customHeight="1">
      <c r="A48" s="90"/>
      <c r="B48" s="90"/>
      <c r="C48" s="92"/>
      <c r="D48" s="90"/>
      <c r="E48" s="101" t="s">
        <v>12</v>
      </c>
      <c r="F48" s="94"/>
      <c r="G48" s="105"/>
      <c r="H48" s="94"/>
      <c r="I48" s="99"/>
      <c r="J48" s="85"/>
      <c r="K48" s="106">
        <f>SUM(K47)</f>
        <v>0</v>
      </c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</row>
    <row r="49" spans="1:39" s="15" customFormat="1" ht="15" customHeight="1">
      <c r="A49" s="91" t="s">
        <v>44</v>
      </c>
      <c r="B49" s="91"/>
      <c r="C49" s="91"/>
      <c r="D49" s="91">
        <v>7</v>
      </c>
      <c r="E49" s="91" t="s">
        <v>45</v>
      </c>
      <c r="F49" s="94"/>
      <c r="G49" s="105"/>
      <c r="H49" s="94"/>
      <c r="I49" s="99"/>
      <c r="J49" s="85"/>
      <c r="K49" s="85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</row>
    <row r="50" spans="1:39" s="15" customFormat="1" ht="15" customHeight="1">
      <c r="A50" s="87">
        <v>87455</v>
      </c>
      <c r="B50" s="160">
        <v>1</v>
      </c>
      <c r="C50" s="162"/>
      <c r="D50" s="77" t="s">
        <v>46</v>
      </c>
      <c r="E50" s="88" t="s">
        <v>158</v>
      </c>
      <c r="F50" s="98"/>
      <c r="G50" s="95"/>
      <c r="H50" s="94">
        <v>26.75</v>
      </c>
      <c r="I50" s="99"/>
      <c r="J50" s="85"/>
      <c r="K50" s="85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</row>
    <row r="51" spans="1:39" s="15" customFormat="1" ht="15" customHeight="1">
      <c r="A51" s="87"/>
      <c r="B51" s="87"/>
      <c r="C51" s="87"/>
      <c r="D51" s="77"/>
      <c r="E51" s="88" t="s">
        <v>199</v>
      </c>
      <c r="F51" s="98">
        <v>645</v>
      </c>
      <c r="G51" s="95" t="s">
        <v>9</v>
      </c>
      <c r="H51" s="94"/>
      <c r="I51" s="99"/>
      <c r="J51" s="85">
        <f t="shared" si="0"/>
        <v>0</v>
      </c>
      <c r="K51" s="85">
        <f t="shared" si="1"/>
        <v>0</v>
      </c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</row>
    <row r="52" spans="1:39" s="15" customFormat="1" ht="15" customHeight="1">
      <c r="A52" s="87">
        <v>87454</v>
      </c>
      <c r="B52" s="160">
        <v>1</v>
      </c>
      <c r="C52" s="162"/>
      <c r="D52" s="77">
        <v>7.2</v>
      </c>
      <c r="E52" s="88" t="s">
        <v>157</v>
      </c>
      <c r="F52" s="98"/>
      <c r="G52" s="97"/>
      <c r="H52" s="94"/>
      <c r="I52" s="99"/>
      <c r="J52" s="85"/>
      <c r="K52" s="85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</row>
    <row r="53" spans="1:39" s="15" customFormat="1" ht="15" customHeight="1">
      <c r="A53" s="87"/>
      <c r="B53" s="87"/>
      <c r="C53" s="87"/>
      <c r="D53" s="77"/>
      <c r="E53" s="88" t="s">
        <v>198</v>
      </c>
      <c r="F53" s="98">
        <v>21.6</v>
      </c>
      <c r="G53" s="95" t="s">
        <v>9</v>
      </c>
      <c r="H53" s="94"/>
      <c r="I53" s="99"/>
      <c r="J53" s="85">
        <f t="shared" si="0"/>
        <v>0</v>
      </c>
      <c r="K53" s="85">
        <f t="shared" si="1"/>
        <v>0</v>
      </c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</row>
    <row r="54" spans="1:39" s="15" customFormat="1" ht="15" customHeight="1">
      <c r="A54" s="141"/>
      <c r="B54" s="77"/>
      <c r="C54" s="77"/>
      <c r="D54" s="77"/>
      <c r="E54" s="101" t="s">
        <v>12</v>
      </c>
      <c r="F54" s="85"/>
      <c r="G54" s="97"/>
      <c r="H54" s="104"/>
      <c r="I54" s="99"/>
      <c r="J54" s="85"/>
      <c r="K54" s="106">
        <f>SUM(K50:K53)</f>
        <v>0</v>
      </c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</row>
    <row r="55" spans="1:39" s="15" customFormat="1" ht="15" customHeight="1">
      <c r="A55" s="91" t="s">
        <v>47</v>
      </c>
      <c r="B55" s="93"/>
      <c r="C55" s="93"/>
      <c r="D55" s="91">
        <v>8</v>
      </c>
      <c r="E55" s="91" t="s">
        <v>48</v>
      </c>
      <c r="F55" s="106"/>
      <c r="G55" s="107"/>
      <c r="H55" s="108"/>
      <c r="I55" s="106"/>
      <c r="J55" s="85"/>
      <c r="K55" s="85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</row>
    <row r="56" spans="1:39" s="15" customFormat="1" ht="15" customHeight="1">
      <c r="A56" s="87" t="s">
        <v>201</v>
      </c>
      <c r="B56" s="87"/>
      <c r="C56" s="87" t="s">
        <v>32</v>
      </c>
      <c r="D56" s="90" t="s">
        <v>49</v>
      </c>
      <c r="E56" s="103" t="s">
        <v>200</v>
      </c>
      <c r="F56" s="99">
        <v>330.6</v>
      </c>
      <c r="G56" s="97" t="s">
        <v>9</v>
      </c>
      <c r="H56" s="98">
        <v>62.68</v>
      </c>
      <c r="I56" s="99"/>
      <c r="J56" s="85">
        <f t="shared" si="0"/>
        <v>0</v>
      </c>
      <c r="K56" s="85">
        <f t="shared" si="1"/>
        <v>0</v>
      </c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</row>
    <row r="57" spans="1:39" s="15" customFormat="1" ht="15" customHeight="1">
      <c r="A57" s="87" t="s">
        <v>203</v>
      </c>
      <c r="B57" s="87"/>
      <c r="C57" s="87"/>
      <c r="D57" s="90" t="s">
        <v>50</v>
      </c>
      <c r="E57" s="103" t="s">
        <v>202</v>
      </c>
      <c r="F57" s="99">
        <v>330.6</v>
      </c>
      <c r="G57" s="97" t="s">
        <v>9</v>
      </c>
      <c r="H57" s="98">
        <v>23.87</v>
      </c>
      <c r="I57" s="99"/>
      <c r="J57" s="85">
        <f t="shared" si="0"/>
        <v>0</v>
      </c>
      <c r="K57" s="85">
        <f t="shared" si="1"/>
        <v>0</v>
      </c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</row>
    <row r="58" spans="1:39" s="15" customFormat="1" ht="15" customHeight="1">
      <c r="A58" s="87">
        <v>6058</v>
      </c>
      <c r="B58" s="87">
        <v>1</v>
      </c>
      <c r="C58" s="87"/>
      <c r="D58" s="90" t="s">
        <v>51</v>
      </c>
      <c r="E58" s="103" t="s">
        <v>204</v>
      </c>
      <c r="F58" s="99">
        <v>205</v>
      </c>
      <c r="G58" s="97" t="s">
        <v>10</v>
      </c>
      <c r="H58" s="98">
        <v>10.55</v>
      </c>
      <c r="I58" s="99"/>
      <c r="J58" s="85">
        <f t="shared" si="0"/>
        <v>0</v>
      </c>
      <c r="K58" s="85">
        <f t="shared" si="1"/>
        <v>0</v>
      </c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</row>
    <row r="59" spans="1:39" s="15" customFormat="1" ht="15" customHeight="1">
      <c r="A59" s="87">
        <v>72107</v>
      </c>
      <c r="B59" s="87"/>
      <c r="C59" s="87"/>
      <c r="D59" s="90" t="s">
        <v>52</v>
      </c>
      <c r="E59" s="86" t="s">
        <v>54</v>
      </c>
      <c r="F59" s="99">
        <v>40</v>
      </c>
      <c r="G59" s="97" t="s">
        <v>10</v>
      </c>
      <c r="H59" s="98">
        <v>17.07</v>
      </c>
      <c r="I59" s="99"/>
      <c r="J59" s="85">
        <f t="shared" si="0"/>
        <v>0</v>
      </c>
      <c r="K59" s="85">
        <f t="shared" si="1"/>
        <v>0</v>
      </c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</row>
    <row r="60" spans="1:39" s="15" customFormat="1" ht="15" customHeight="1">
      <c r="A60" s="87">
        <v>72104</v>
      </c>
      <c r="B60" s="87">
        <v>1</v>
      </c>
      <c r="C60" s="87" t="s">
        <v>13</v>
      </c>
      <c r="D60" s="90" t="s">
        <v>53</v>
      </c>
      <c r="E60" s="86" t="s">
        <v>168</v>
      </c>
      <c r="F60" s="99">
        <v>140</v>
      </c>
      <c r="G60" s="97" t="s">
        <v>10</v>
      </c>
      <c r="H60" s="99">
        <v>26.1</v>
      </c>
      <c r="I60" s="99"/>
      <c r="J60" s="85">
        <f t="shared" si="0"/>
        <v>0</v>
      </c>
      <c r="K60" s="85">
        <f t="shared" si="1"/>
        <v>0</v>
      </c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</row>
    <row r="61" spans="1:39" s="15" customFormat="1" ht="15" customHeight="1">
      <c r="A61" s="87">
        <v>84045</v>
      </c>
      <c r="B61" s="87"/>
      <c r="C61" s="87"/>
      <c r="D61" s="77" t="s">
        <v>159</v>
      </c>
      <c r="E61" s="86" t="s">
        <v>169</v>
      </c>
      <c r="F61" s="99">
        <v>48</v>
      </c>
      <c r="G61" s="97" t="s">
        <v>10</v>
      </c>
      <c r="H61" s="99"/>
      <c r="I61" s="99"/>
      <c r="J61" s="85">
        <f t="shared" si="0"/>
        <v>0</v>
      </c>
      <c r="K61" s="85">
        <f t="shared" si="1"/>
        <v>0</v>
      </c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</row>
    <row r="62" spans="1:39" s="15" customFormat="1" ht="15" customHeight="1">
      <c r="A62" s="87"/>
      <c r="B62" s="87"/>
      <c r="C62" s="87"/>
      <c r="D62" s="77"/>
      <c r="E62" s="101" t="s">
        <v>12</v>
      </c>
      <c r="F62" s="99"/>
      <c r="G62" s="97"/>
      <c r="H62" s="99"/>
      <c r="I62" s="99"/>
      <c r="J62" s="85"/>
      <c r="K62" s="106">
        <f>SUM(K56:K61)</f>
        <v>0</v>
      </c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</row>
    <row r="63" spans="1:39" s="15" customFormat="1" ht="15" customHeight="1">
      <c r="A63" s="91" t="s">
        <v>55</v>
      </c>
      <c r="B63" s="90"/>
      <c r="C63" s="90"/>
      <c r="D63" s="91">
        <v>9</v>
      </c>
      <c r="E63" s="89" t="s">
        <v>56</v>
      </c>
      <c r="F63" s="104"/>
      <c r="G63" s="97"/>
      <c r="H63" s="104"/>
      <c r="I63" s="96"/>
      <c r="J63" s="85"/>
      <c r="K63" s="85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</row>
    <row r="64" spans="1:39" s="15" customFormat="1" ht="15" customHeight="1">
      <c r="A64" s="90"/>
      <c r="B64" s="90"/>
      <c r="C64" s="90"/>
      <c r="D64" s="90" t="s">
        <v>57</v>
      </c>
      <c r="E64" s="91" t="s">
        <v>58</v>
      </c>
      <c r="F64" s="99"/>
      <c r="G64" s="97"/>
      <c r="H64" s="99"/>
      <c r="I64" s="96"/>
      <c r="J64" s="85"/>
      <c r="K64" s="85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</row>
    <row r="65" spans="1:39" s="15" customFormat="1" ht="15" customHeight="1">
      <c r="A65" s="87" t="s">
        <v>205</v>
      </c>
      <c r="B65" s="87">
        <v>2</v>
      </c>
      <c r="C65" s="87" t="s">
        <v>32</v>
      </c>
      <c r="D65" s="77" t="s">
        <v>120</v>
      </c>
      <c r="E65" s="86" t="s">
        <v>165</v>
      </c>
      <c r="F65" s="104">
        <v>5.46</v>
      </c>
      <c r="G65" s="95" t="s">
        <v>166</v>
      </c>
      <c r="H65" s="104">
        <v>353.07</v>
      </c>
      <c r="I65" s="96"/>
      <c r="J65" s="85">
        <f t="shared" si="0"/>
        <v>0</v>
      </c>
      <c r="K65" s="85">
        <f t="shared" si="1"/>
        <v>0</v>
      </c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</row>
    <row r="66" spans="1:39" s="15" customFormat="1" ht="15" customHeight="1">
      <c r="A66" s="160" t="s">
        <v>251</v>
      </c>
      <c r="B66" s="161"/>
      <c r="C66" s="162"/>
      <c r="D66" s="144" t="s">
        <v>121</v>
      </c>
      <c r="E66" s="86" t="s">
        <v>250</v>
      </c>
      <c r="F66" s="104">
        <v>4.2</v>
      </c>
      <c r="G66" s="95" t="s">
        <v>166</v>
      </c>
      <c r="H66" s="104"/>
      <c r="I66" s="96"/>
      <c r="J66" s="85">
        <f t="shared" si="0"/>
        <v>0</v>
      </c>
      <c r="K66" s="85">
        <f t="shared" si="1"/>
        <v>0</v>
      </c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</row>
    <row r="67" spans="1:39" s="15" customFormat="1" ht="15" customHeight="1">
      <c r="A67" s="87" t="s">
        <v>206</v>
      </c>
      <c r="B67" s="87"/>
      <c r="C67" s="87"/>
      <c r="D67" s="144" t="s">
        <v>183</v>
      </c>
      <c r="E67" s="88" t="s">
        <v>167</v>
      </c>
      <c r="F67" s="104">
        <v>2</v>
      </c>
      <c r="G67" s="95" t="s">
        <v>28</v>
      </c>
      <c r="H67" s="104"/>
      <c r="I67" s="96"/>
      <c r="J67" s="85">
        <f t="shared" ref="J67:J69" si="2">I67*1.25</f>
        <v>0</v>
      </c>
      <c r="K67" s="85">
        <f t="shared" si="1"/>
        <v>0</v>
      </c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</row>
    <row r="68" spans="1:39" s="15" customFormat="1" ht="15" customHeight="1">
      <c r="A68" s="87" t="s">
        <v>244</v>
      </c>
      <c r="B68" s="87"/>
      <c r="C68" s="87"/>
      <c r="D68" s="144" t="s">
        <v>246</v>
      </c>
      <c r="E68" s="88" t="s">
        <v>242</v>
      </c>
      <c r="F68" s="104">
        <v>14</v>
      </c>
      <c r="G68" s="95" t="s">
        <v>28</v>
      </c>
      <c r="H68" s="104"/>
      <c r="I68" s="96"/>
      <c r="J68" s="85">
        <f t="shared" si="2"/>
        <v>0</v>
      </c>
      <c r="K68" s="85">
        <f t="shared" si="1"/>
        <v>0</v>
      </c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</row>
    <row r="69" spans="1:39" s="15" customFormat="1" ht="15" customHeight="1">
      <c r="A69" s="87" t="s">
        <v>245</v>
      </c>
      <c r="B69" s="87"/>
      <c r="C69" s="87"/>
      <c r="D69" s="144" t="s">
        <v>247</v>
      </c>
      <c r="E69" s="88" t="s">
        <v>243</v>
      </c>
      <c r="F69" s="104">
        <v>3</v>
      </c>
      <c r="G69" s="95" t="s">
        <v>28</v>
      </c>
      <c r="H69" s="104"/>
      <c r="I69" s="96"/>
      <c r="J69" s="85">
        <f t="shared" si="2"/>
        <v>0</v>
      </c>
      <c r="K69" s="85">
        <f t="shared" si="1"/>
        <v>0</v>
      </c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</row>
    <row r="70" spans="1:39" s="15" customFormat="1" ht="15" customHeight="1">
      <c r="A70" s="87" t="s">
        <v>245</v>
      </c>
      <c r="B70" s="87"/>
      <c r="C70" s="87"/>
      <c r="D70" s="144" t="s">
        <v>248</v>
      </c>
      <c r="E70" s="88" t="s">
        <v>241</v>
      </c>
      <c r="F70" s="104">
        <v>1</v>
      </c>
      <c r="G70" s="95" t="s">
        <v>28</v>
      </c>
      <c r="H70" s="104"/>
      <c r="I70" s="96"/>
      <c r="J70" s="85">
        <f t="shared" si="0"/>
        <v>0</v>
      </c>
      <c r="K70" s="85">
        <f t="shared" si="1"/>
        <v>0</v>
      </c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</row>
    <row r="71" spans="1:39" s="15" customFormat="1" ht="15" customHeight="1">
      <c r="A71" s="87" t="s">
        <v>207</v>
      </c>
      <c r="B71" s="87"/>
      <c r="C71" s="87"/>
      <c r="D71" s="144" t="s">
        <v>249</v>
      </c>
      <c r="E71" s="88" t="s">
        <v>164</v>
      </c>
      <c r="F71" s="94">
        <v>20</v>
      </c>
      <c r="G71" s="95" t="s">
        <v>28</v>
      </c>
      <c r="H71" s="94">
        <v>90.21</v>
      </c>
      <c r="I71" s="96"/>
      <c r="J71" s="85">
        <f t="shared" si="0"/>
        <v>0</v>
      </c>
      <c r="K71" s="85">
        <f t="shared" si="1"/>
        <v>0</v>
      </c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</row>
    <row r="72" spans="1:39" s="15" customFormat="1" ht="15" customHeight="1">
      <c r="A72" s="87"/>
      <c r="B72" s="87"/>
      <c r="C72" s="87"/>
      <c r="D72" s="90" t="s">
        <v>59</v>
      </c>
      <c r="E72" s="91" t="s">
        <v>127</v>
      </c>
      <c r="F72" s="94"/>
      <c r="G72" s="97"/>
      <c r="H72" s="94"/>
      <c r="I72" s="96"/>
      <c r="J72" s="85"/>
      <c r="K72" s="85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</row>
    <row r="73" spans="1:39" s="15" customFormat="1" ht="15" customHeight="1">
      <c r="A73" s="87">
        <v>6104</v>
      </c>
      <c r="B73" s="87"/>
      <c r="C73" s="87"/>
      <c r="D73" s="77" t="s">
        <v>122</v>
      </c>
      <c r="E73" s="86" t="s">
        <v>163</v>
      </c>
      <c r="F73" s="100">
        <v>32.4</v>
      </c>
      <c r="G73" s="97" t="s">
        <v>9</v>
      </c>
      <c r="H73" s="94">
        <v>296.13</v>
      </c>
      <c r="I73" s="96"/>
      <c r="J73" s="85">
        <f t="shared" si="0"/>
        <v>0</v>
      </c>
      <c r="K73" s="85">
        <f t="shared" si="1"/>
        <v>0</v>
      </c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</row>
    <row r="74" spans="1:39" s="15" customFormat="1" ht="15" customHeight="1">
      <c r="A74" s="87">
        <v>72122</v>
      </c>
      <c r="B74" s="87"/>
      <c r="C74" s="87"/>
      <c r="D74" s="77" t="s">
        <v>123</v>
      </c>
      <c r="E74" s="103" t="s">
        <v>162</v>
      </c>
      <c r="F74" s="94">
        <v>42</v>
      </c>
      <c r="G74" s="97" t="s">
        <v>9</v>
      </c>
      <c r="H74" s="94">
        <v>60.07</v>
      </c>
      <c r="I74" s="96"/>
      <c r="J74" s="85">
        <f t="shared" si="0"/>
        <v>0</v>
      </c>
      <c r="K74" s="85">
        <f t="shared" si="1"/>
        <v>0</v>
      </c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</row>
    <row r="75" spans="1:39" s="15" customFormat="1" ht="15" customHeight="1">
      <c r="A75" s="90"/>
      <c r="B75" s="90"/>
      <c r="C75" s="90"/>
      <c r="D75" s="90"/>
      <c r="E75" s="101" t="s">
        <v>12</v>
      </c>
      <c r="F75" s="99"/>
      <c r="G75" s="97"/>
      <c r="H75" s="99"/>
      <c r="I75" s="99"/>
      <c r="J75" s="85"/>
      <c r="K75" s="106">
        <f>SUM(K65:K74)</f>
        <v>0</v>
      </c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</row>
    <row r="76" spans="1:39" s="15" customFormat="1" ht="15" customHeight="1">
      <c r="A76" s="91"/>
      <c r="B76" s="90"/>
      <c r="C76" s="90"/>
      <c r="D76" s="91">
        <v>10</v>
      </c>
      <c r="E76" s="89" t="s">
        <v>65</v>
      </c>
      <c r="F76" s="104"/>
      <c r="G76" s="97"/>
      <c r="H76" s="104"/>
      <c r="I76" s="96"/>
      <c r="J76" s="85"/>
      <c r="K76" s="85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</row>
    <row r="77" spans="1:39" s="15" customFormat="1" ht="15" customHeight="1">
      <c r="A77" s="87">
        <v>87528</v>
      </c>
      <c r="B77" s="87"/>
      <c r="C77" s="87"/>
      <c r="D77" s="77" t="s">
        <v>66</v>
      </c>
      <c r="E77" s="86" t="s">
        <v>208</v>
      </c>
      <c r="F77" s="104">
        <v>290</v>
      </c>
      <c r="G77" s="97" t="s">
        <v>9</v>
      </c>
      <c r="H77" s="104">
        <v>12.67</v>
      </c>
      <c r="I77" s="96"/>
      <c r="J77" s="85">
        <f t="shared" si="0"/>
        <v>0</v>
      </c>
      <c r="K77" s="85">
        <f t="shared" si="1"/>
        <v>0</v>
      </c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</row>
    <row r="78" spans="1:39" s="15" customFormat="1" ht="15" customHeight="1">
      <c r="A78" s="160" t="s">
        <v>239</v>
      </c>
      <c r="B78" s="161"/>
      <c r="C78" s="162"/>
      <c r="D78" s="77" t="s">
        <v>67</v>
      </c>
      <c r="E78" s="88" t="s">
        <v>238</v>
      </c>
      <c r="F78" s="94">
        <v>290</v>
      </c>
      <c r="G78" s="97" t="s">
        <v>9</v>
      </c>
      <c r="H78" s="94">
        <v>39.82</v>
      </c>
      <c r="I78" s="96"/>
      <c r="J78" s="85">
        <f t="shared" si="0"/>
        <v>0</v>
      </c>
      <c r="K78" s="85">
        <f t="shared" si="1"/>
        <v>0</v>
      </c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</row>
    <row r="79" spans="1:39" s="15" customFormat="1" ht="15" customHeight="1">
      <c r="A79" s="160" t="s">
        <v>260</v>
      </c>
      <c r="B79" s="161"/>
      <c r="C79" s="162"/>
      <c r="D79" s="144" t="s">
        <v>185</v>
      </c>
      <c r="E79" s="88" t="s">
        <v>259</v>
      </c>
      <c r="F79" s="94">
        <v>1275</v>
      </c>
      <c r="G79" s="95" t="s">
        <v>166</v>
      </c>
      <c r="H79" s="94"/>
      <c r="I79" s="96"/>
      <c r="J79" s="85">
        <f t="shared" si="0"/>
        <v>0</v>
      </c>
      <c r="K79" s="85">
        <f t="shared" si="1"/>
        <v>0</v>
      </c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</row>
    <row r="80" spans="1:39" s="15" customFormat="1" ht="15" customHeight="1">
      <c r="A80" s="87">
        <v>86889</v>
      </c>
      <c r="B80" s="87"/>
      <c r="C80" s="87"/>
      <c r="D80" s="144" t="s">
        <v>274</v>
      </c>
      <c r="E80" s="88" t="s">
        <v>240</v>
      </c>
      <c r="F80" s="94">
        <v>12.12</v>
      </c>
      <c r="G80" s="95" t="s">
        <v>166</v>
      </c>
      <c r="H80" s="94"/>
      <c r="I80" s="96"/>
      <c r="J80" s="85">
        <f t="shared" si="0"/>
        <v>0</v>
      </c>
      <c r="K80" s="85">
        <f t="shared" si="1"/>
        <v>0</v>
      </c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</row>
    <row r="81" spans="1:39" s="15" customFormat="1" ht="15" customHeight="1">
      <c r="A81" s="87"/>
      <c r="B81" s="87"/>
      <c r="C81" s="87"/>
      <c r="D81" s="90"/>
      <c r="E81" s="101" t="s">
        <v>12</v>
      </c>
      <c r="F81" s="109"/>
      <c r="G81" s="110"/>
      <c r="H81" s="109"/>
      <c r="I81" s="111"/>
      <c r="J81" s="85"/>
      <c r="K81" s="106">
        <f>SUM(K77:K80)</f>
        <v>0</v>
      </c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</row>
    <row r="82" spans="1:39" s="15" customFormat="1" ht="15" customHeight="1">
      <c r="A82" s="87"/>
      <c r="B82" s="87"/>
      <c r="C82" s="87"/>
      <c r="D82" s="91">
        <v>11</v>
      </c>
      <c r="E82" s="91" t="s">
        <v>71</v>
      </c>
      <c r="F82" s="104"/>
      <c r="G82" s="97"/>
      <c r="H82" s="104"/>
      <c r="I82" s="96"/>
      <c r="J82" s="85"/>
      <c r="K82" s="85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</row>
    <row r="83" spans="1:39" s="15" customFormat="1" ht="15" customHeight="1">
      <c r="A83" s="87">
        <v>87770</v>
      </c>
      <c r="B83" s="87">
        <v>2</v>
      </c>
      <c r="C83" s="87"/>
      <c r="D83" s="90" t="s">
        <v>72</v>
      </c>
      <c r="E83" s="88" t="s">
        <v>209</v>
      </c>
      <c r="F83" s="104">
        <v>345</v>
      </c>
      <c r="G83" s="97" t="s">
        <v>9</v>
      </c>
      <c r="H83" s="104">
        <v>17.45</v>
      </c>
      <c r="I83" s="96"/>
      <c r="J83" s="85">
        <f t="shared" si="0"/>
        <v>0</v>
      </c>
      <c r="K83" s="85">
        <f t="shared" si="1"/>
        <v>0</v>
      </c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</row>
    <row r="84" spans="1:39" s="15" customFormat="1" ht="15" customHeight="1">
      <c r="A84" s="87" t="s">
        <v>253</v>
      </c>
      <c r="B84" s="87"/>
      <c r="C84" s="87"/>
      <c r="D84" s="90" t="s">
        <v>73</v>
      </c>
      <c r="E84" s="88" t="s">
        <v>252</v>
      </c>
      <c r="F84" s="104">
        <v>281</v>
      </c>
      <c r="G84" s="97" t="s">
        <v>9</v>
      </c>
      <c r="H84" s="104">
        <v>40.49</v>
      </c>
      <c r="I84" s="96"/>
      <c r="J84" s="85">
        <f t="shared" si="0"/>
        <v>0</v>
      </c>
      <c r="K84" s="85">
        <f t="shared" si="1"/>
        <v>0</v>
      </c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</row>
    <row r="85" spans="1:39" s="15" customFormat="1" ht="15" customHeight="1">
      <c r="A85" s="87">
        <v>88648</v>
      </c>
      <c r="B85" s="87"/>
      <c r="C85" s="87"/>
      <c r="D85" s="90" t="s">
        <v>74</v>
      </c>
      <c r="E85" s="88" t="s">
        <v>255</v>
      </c>
      <c r="F85" s="104">
        <v>265</v>
      </c>
      <c r="G85" s="95" t="s">
        <v>10</v>
      </c>
      <c r="H85" s="104"/>
      <c r="I85" s="96"/>
      <c r="J85" s="85">
        <f t="shared" si="0"/>
        <v>0</v>
      </c>
      <c r="K85" s="85">
        <f t="shared" si="1"/>
        <v>0</v>
      </c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</row>
    <row r="86" spans="1:39" s="15" customFormat="1" ht="15" customHeight="1">
      <c r="A86" s="87">
        <v>73465</v>
      </c>
      <c r="B86" s="87"/>
      <c r="C86" s="87"/>
      <c r="D86" s="90" t="s">
        <v>254</v>
      </c>
      <c r="E86" s="88" t="s">
        <v>257</v>
      </c>
      <c r="F86" s="104">
        <v>111.3</v>
      </c>
      <c r="G86" s="95" t="s">
        <v>166</v>
      </c>
      <c r="H86" s="104"/>
      <c r="I86" s="96"/>
      <c r="J86" s="85">
        <f t="shared" si="0"/>
        <v>0</v>
      </c>
      <c r="K86" s="85">
        <f t="shared" si="1"/>
        <v>0</v>
      </c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</row>
    <row r="87" spans="1:39" s="15" customFormat="1" ht="15" customHeight="1">
      <c r="A87" s="87" t="s">
        <v>210</v>
      </c>
      <c r="B87" s="87">
        <v>1</v>
      </c>
      <c r="C87" s="87"/>
      <c r="D87" s="144" t="s">
        <v>256</v>
      </c>
      <c r="E87" s="112" t="s">
        <v>170</v>
      </c>
      <c r="F87" s="113"/>
      <c r="G87" s="97"/>
      <c r="H87" s="98"/>
      <c r="I87" s="96"/>
      <c r="J87" s="85"/>
      <c r="K87" s="85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</row>
    <row r="88" spans="1:39" s="15" customFormat="1" ht="15" customHeight="1">
      <c r="A88" s="87"/>
      <c r="B88" s="87"/>
      <c r="C88" s="87"/>
      <c r="D88" s="90"/>
      <c r="E88" s="112" t="s">
        <v>258</v>
      </c>
      <c r="F88" s="114">
        <v>87.3</v>
      </c>
      <c r="G88" s="97" t="s">
        <v>9</v>
      </c>
      <c r="H88" s="98">
        <v>24.21</v>
      </c>
      <c r="I88" s="96"/>
      <c r="J88" s="85">
        <f t="shared" ref="J88" si="3">I88*1.25</f>
        <v>0</v>
      </c>
      <c r="K88" s="85">
        <f t="shared" si="1"/>
        <v>0</v>
      </c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</row>
    <row r="89" spans="1:39" s="15" customFormat="1" ht="15" customHeight="1">
      <c r="A89" s="87"/>
      <c r="B89" s="87"/>
      <c r="C89" s="87"/>
      <c r="D89" s="87"/>
      <c r="E89" s="101" t="s">
        <v>12</v>
      </c>
      <c r="F89" s="94"/>
      <c r="G89" s="97"/>
      <c r="H89" s="94"/>
      <c r="I89" s="99"/>
      <c r="J89" s="85"/>
      <c r="K89" s="106">
        <f>SUM(K83:K88)</f>
        <v>0</v>
      </c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</row>
    <row r="90" spans="1:39" s="15" customFormat="1" ht="15" customHeight="1">
      <c r="A90" s="90"/>
      <c r="B90" s="90"/>
      <c r="C90" s="90"/>
      <c r="D90" s="91">
        <v>12</v>
      </c>
      <c r="E90" s="91" t="s">
        <v>75</v>
      </c>
      <c r="F90" s="88"/>
      <c r="G90" s="97"/>
      <c r="H90" s="85"/>
      <c r="I90" s="96"/>
      <c r="J90" s="85"/>
      <c r="K90" s="85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</row>
    <row r="91" spans="1:39" s="15" customFormat="1" ht="15" customHeight="1">
      <c r="A91" s="90"/>
      <c r="B91" s="90"/>
      <c r="C91" s="90"/>
      <c r="D91" s="91"/>
      <c r="E91" s="91" t="s">
        <v>140</v>
      </c>
      <c r="F91" s="88"/>
      <c r="G91" s="97"/>
      <c r="H91" s="85"/>
      <c r="I91" s="96"/>
      <c r="J91" s="85"/>
      <c r="K91" s="85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</row>
    <row r="92" spans="1:39" s="15" customFormat="1" ht="15" customHeight="1">
      <c r="A92" s="160" t="s">
        <v>128</v>
      </c>
      <c r="B92" s="161"/>
      <c r="C92" s="162"/>
      <c r="D92" s="77" t="s">
        <v>76</v>
      </c>
      <c r="E92" s="115" t="s">
        <v>129</v>
      </c>
      <c r="F92" s="100">
        <v>28</v>
      </c>
      <c r="G92" s="97" t="s">
        <v>28</v>
      </c>
      <c r="H92" s="94">
        <v>8.3800000000000008</v>
      </c>
      <c r="I92" s="96"/>
      <c r="J92" s="85">
        <f t="shared" ref="J92:J100" si="4">I92*1.25</f>
        <v>0</v>
      </c>
      <c r="K92" s="85">
        <f>J92*F92</f>
        <v>0</v>
      </c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</row>
    <row r="93" spans="1:39" s="15" customFormat="1" ht="15" customHeight="1">
      <c r="A93" s="160" t="s">
        <v>181</v>
      </c>
      <c r="B93" s="161"/>
      <c r="C93" s="162"/>
      <c r="D93" s="77" t="s">
        <v>77</v>
      </c>
      <c r="E93" s="115" t="s">
        <v>180</v>
      </c>
      <c r="F93" s="100">
        <v>7</v>
      </c>
      <c r="G93" s="97" t="s">
        <v>28</v>
      </c>
      <c r="H93" s="94">
        <v>5.44</v>
      </c>
      <c r="I93" s="96"/>
      <c r="J93" s="85">
        <f t="shared" si="4"/>
        <v>0</v>
      </c>
      <c r="K93" s="85">
        <f t="shared" ref="K93:K100" si="5">J93*F93</f>
        <v>0</v>
      </c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</row>
    <row r="94" spans="1:39" s="15" customFormat="1" ht="15" customHeight="1">
      <c r="A94" s="160" t="s">
        <v>130</v>
      </c>
      <c r="B94" s="161"/>
      <c r="C94" s="162"/>
      <c r="D94" s="77" t="s">
        <v>78</v>
      </c>
      <c r="E94" s="115" t="s">
        <v>131</v>
      </c>
      <c r="F94" s="100">
        <v>6</v>
      </c>
      <c r="G94" s="105" t="s">
        <v>28</v>
      </c>
      <c r="H94" s="94">
        <v>3.76</v>
      </c>
      <c r="I94" s="96"/>
      <c r="J94" s="85">
        <f t="shared" si="4"/>
        <v>0</v>
      </c>
      <c r="K94" s="85">
        <f t="shared" si="5"/>
        <v>0</v>
      </c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</row>
    <row r="95" spans="1:39" s="15" customFormat="1" ht="15" customHeight="1">
      <c r="A95" s="160" t="s">
        <v>132</v>
      </c>
      <c r="B95" s="161"/>
      <c r="C95" s="162"/>
      <c r="D95" s="77" t="s">
        <v>79</v>
      </c>
      <c r="E95" s="103" t="s">
        <v>133</v>
      </c>
      <c r="F95" s="100">
        <v>13</v>
      </c>
      <c r="G95" s="97" t="s">
        <v>28</v>
      </c>
      <c r="H95" s="94">
        <v>3.19</v>
      </c>
      <c r="I95" s="96"/>
      <c r="J95" s="85">
        <f t="shared" si="4"/>
        <v>0</v>
      </c>
      <c r="K95" s="85">
        <f t="shared" si="5"/>
        <v>0</v>
      </c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</row>
    <row r="96" spans="1:39" s="15" customFormat="1" ht="15" customHeight="1">
      <c r="A96" s="160" t="s">
        <v>134</v>
      </c>
      <c r="B96" s="161"/>
      <c r="C96" s="162"/>
      <c r="D96" s="77" t="s">
        <v>80</v>
      </c>
      <c r="E96" s="103" t="s">
        <v>135</v>
      </c>
      <c r="F96" s="100">
        <v>6</v>
      </c>
      <c r="G96" s="97" t="s">
        <v>28</v>
      </c>
      <c r="H96" s="94">
        <v>3.68</v>
      </c>
      <c r="I96" s="96"/>
      <c r="J96" s="85">
        <f t="shared" si="4"/>
        <v>0</v>
      </c>
      <c r="K96" s="85">
        <f t="shared" si="5"/>
        <v>0</v>
      </c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</row>
    <row r="97" spans="1:39" s="15" customFormat="1" ht="15" customHeight="1">
      <c r="A97" s="160" t="s">
        <v>136</v>
      </c>
      <c r="B97" s="161"/>
      <c r="C97" s="162"/>
      <c r="D97" s="77" t="s">
        <v>81</v>
      </c>
      <c r="E97" s="103" t="s">
        <v>137</v>
      </c>
      <c r="F97" s="100">
        <v>9</v>
      </c>
      <c r="G97" s="97" t="s">
        <v>28</v>
      </c>
      <c r="H97" s="94">
        <v>7.23</v>
      </c>
      <c r="I97" s="96"/>
      <c r="J97" s="85">
        <f t="shared" si="4"/>
        <v>0</v>
      </c>
      <c r="K97" s="85">
        <f t="shared" si="5"/>
        <v>0</v>
      </c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</row>
    <row r="98" spans="1:39" s="15" customFormat="1" ht="15" customHeight="1">
      <c r="A98" s="160" t="s">
        <v>138</v>
      </c>
      <c r="B98" s="161"/>
      <c r="C98" s="162"/>
      <c r="D98" s="77" t="s">
        <v>82</v>
      </c>
      <c r="E98" s="103" t="s">
        <v>139</v>
      </c>
      <c r="F98" s="100">
        <v>19</v>
      </c>
      <c r="G98" s="105" t="s">
        <v>28</v>
      </c>
      <c r="H98" s="94">
        <v>3.49</v>
      </c>
      <c r="I98" s="96"/>
      <c r="J98" s="85">
        <f t="shared" si="4"/>
        <v>0</v>
      </c>
      <c r="K98" s="85">
        <f t="shared" si="5"/>
        <v>0</v>
      </c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</row>
    <row r="99" spans="1:39" s="15" customFormat="1" ht="15" customHeight="1">
      <c r="A99" s="160" t="s">
        <v>182</v>
      </c>
      <c r="B99" s="161"/>
      <c r="C99" s="162"/>
      <c r="D99" s="77" t="s">
        <v>186</v>
      </c>
      <c r="E99" s="103" t="s">
        <v>83</v>
      </c>
      <c r="F99" s="113">
        <v>6</v>
      </c>
      <c r="G99" s="95" t="s">
        <v>28</v>
      </c>
      <c r="H99" s="98">
        <v>17.16</v>
      </c>
      <c r="I99" s="116"/>
      <c r="J99" s="85">
        <f t="shared" si="4"/>
        <v>0</v>
      </c>
      <c r="K99" s="85">
        <f t="shared" si="5"/>
        <v>0</v>
      </c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</row>
    <row r="100" spans="1:39" s="15" customFormat="1" ht="15" customHeight="1">
      <c r="A100" s="87">
        <v>86900</v>
      </c>
      <c r="B100" s="87"/>
      <c r="C100" s="87"/>
      <c r="D100" s="77" t="s">
        <v>187</v>
      </c>
      <c r="E100" s="103" t="s">
        <v>188</v>
      </c>
      <c r="F100" s="113">
        <v>4</v>
      </c>
      <c r="G100" s="95" t="s">
        <v>28</v>
      </c>
      <c r="H100" s="98"/>
      <c r="I100" s="116"/>
      <c r="J100" s="85">
        <f t="shared" si="4"/>
        <v>0</v>
      </c>
      <c r="K100" s="85">
        <f t="shared" si="5"/>
        <v>0</v>
      </c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</row>
    <row r="101" spans="1:39" s="15" customFormat="1" ht="15" customHeight="1">
      <c r="A101" s="160"/>
      <c r="B101" s="161"/>
      <c r="C101" s="162"/>
      <c r="D101" s="77"/>
      <c r="E101" s="101" t="s">
        <v>12</v>
      </c>
      <c r="F101" s="113"/>
      <c r="G101" s="95"/>
      <c r="H101" s="98"/>
      <c r="I101" s="85"/>
      <c r="J101" s="85"/>
      <c r="K101" s="106">
        <f>SUM(K92:K100)</f>
        <v>0</v>
      </c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</row>
    <row r="102" spans="1:39" s="15" customFormat="1" ht="15" customHeight="1">
      <c r="A102" s="165" t="s">
        <v>0</v>
      </c>
      <c r="B102" s="117"/>
      <c r="C102" s="167" t="s">
        <v>1</v>
      </c>
      <c r="D102" s="118"/>
      <c r="E102" s="119" t="s">
        <v>14</v>
      </c>
      <c r="F102" s="120"/>
      <c r="G102" s="121"/>
      <c r="H102" s="120"/>
      <c r="I102" s="120"/>
      <c r="J102" s="120"/>
      <c r="K102" s="149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</row>
    <row r="103" spans="1:39" s="15" customFormat="1" ht="15" customHeight="1">
      <c r="A103" s="166"/>
      <c r="B103" s="122"/>
      <c r="C103" s="168"/>
      <c r="D103" s="152" t="s">
        <v>15</v>
      </c>
      <c r="E103" s="153"/>
      <c r="F103" s="123"/>
      <c r="G103" s="124"/>
      <c r="H103" s="123"/>
      <c r="I103" s="123"/>
      <c r="J103" s="123"/>
      <c r="K103" s="15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</row>
    <row r="104" spans="1:39" s="15" customFormat="1" ht="15" customHeight="1">
      <c r="A104" s="166"/>
      <c r="B104" s="125"/>
      <c r="C104" s="168"/>
      <c r="D104" s="154" t="s">
        <v>275</v>
      </c>
      <c r="E104" s="155"/>
      <c r="F104" s="123"/>
      <c r="G104" s="126"/>
      <c r="H104" s="123"/>
      <c r="I104" s="123"/>
      <c r="J104" s="123"/>
      <c r="K104" s="15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</row>
    <row r="105" spans="1:39" s="15" customFormat="1" ht="15" customHeight="1">
      <c r="A105" s="166"/>
      <c r="B105" s="125"/>
      <c r="C105" s="168"/>
      <c r="D105" s="22" t="s">
        <v>16</v>
      </c>
      <c r="E105" s="28" t="s">
        <v>276</v>
      </c>
      <c r="F105" s="123"/>
      <c r="G105" s="124"/>
      <c r="H105" s="123"/>
      <c r="I105" s="123"/>
      <c r="J105" s="123"/>
      <c r="K105" s="15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</row>
    <row r="106" spans="1:39" s="15" customFormat="1" ht="15" customHeight="1">
      <c r="A106" s="166"/>
      <c r="B106" s="125"/>
      <c r="C106" s="168"/>
      <c r="D106" s="127"/>
      <c r="E106" s="62" t="s">
        <v>190</v>
      </c>
      <c r="F106" s="128" t="s">
        <v>31</v>
      </c>
      <c r="G106" s="128"/>
      <c r="H106" s="128"/>
      <c r="I106" s="128"/>
      <c r="J106" s="128"/>
      <c r="K106" s="151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</row>
    <row r="107" spans="1:39" s="15" customFormat="1" ht="15" customHeight="1">
      <c r="A107" s="169"/>
      <c r="B107" s="166"/>
      <c r="C107" s="168"/>
      <c r="D107" s="129" t="s">
        <v>2</v>
      </c>
      <c r="E107" s="129" t="s">
        <v>3</v>
      </c>
      <c r="F107" s="130" t="s">
        <v>4</v>
      </c>
      <c r="G107" s="130" t="s">
        <v>8</v>
      </c>
      <c r="H107" s="130" t="s">
        <v>5</v>
      </c>
      <c r="I107" s="130" t="s">
        <v>5</v>
      </c>
      <c r="J107" s="130"/>
      <c r="K107" s="130" t="s">
        <v>7</v>
      </c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</row>
    <row r="108" spans="1:39" s="15" customFormat="1" ht="15" customHeight="1" thickBot="1">
      <c r="A108" s="170"/>
      <c r="B108" s="171"/>
      <c r="C108" s="172"/>
      <c r="D108" s="131"/>
      <c r="E108" s="131"/>
      <c r="F108" s="132"/>
      <c r="G108" s="133"/>
      <c r="H108" s="133" t="s">
        <v>6</v>
      </c>
      <c r="I108" s="133" t="s">
        <v>6</v>
      </c>
      <c r="J108" s="133"/>
      <c r="K108" s="133" t="s">
        <v>6</v>
      </c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</row>
    <row r="109" spans="1:39" s="15" customFormat="1" ht="15" customHeight="1" thickTop="1">
      <c r="A109" s="134"/>
      <c r="B109" s="135"/>
      <c r="C109" s="135"/>
      <c r="D109" s="91">
        <v>13</v>
      </c>
      <c r="E109" s="91" t="s">
        <v>261</v>
      </c>
      <c r="F109" s="136"/>
      <c r="G109" s="110"/>
      <c r="H109" s="108"/>
      <c r="I109" s="111"/>
      <c r="J109" s="111"/>
      <c r="K109" s="106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</row>
    <row r="110" spans="1:39" s="15" customFormat="1" ht="15" customHeight="1">
      <c r="A110" s="160" t="s">
        <v>285</v>
      </c>
      <c r="B110" s="161"/>
      <c r="C110" s="162"/>
      <c r="D110" s="146" t="s">
        <v>85</v>
      </c>
      <c r="E110" s="103" t="s">
        <v>286</v>
      </c>
      <c r="F110" s="113">
        <v>1</v>
      </c>
      <c r="G110" s="95" t="s">
        <v>28</v>
      </c>
      <c r="H110" s="98"/>
      <c r="I110" s="116"/>
      <c r="J110" s="116">
        <f>I110*1.25</f>
        <v>0</v>
      </c>
      <c r="K110" s="85">
        <f>J110*F110</f>
        <v>0</v>
      </c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</row>
    <row r="111" spans="1:39" s="15" customFormat="1" ht="15" customHeight="1">
      <c r="A111" s="160" t="s">
        <v>171</v>
      </c>
      <c r="B111" s="161"/>
      <c r="C111" s="162"/>
      <c r="D111" s="146" t="s">
        <v>86</v>
      </c>
      <c r="E111" s="112" t="s">
        <v>172</v>
      </c>
      <c r="F111" s="113">
        <v>42</v>
      </c>
      <c r="G111" s="95" t="s">
        <v>28</v>
      </c>
      <c r="H111" s="98">
        <v>4.96</v>
      </c>
      <c r="I111" s="116"/>
      <c r="J111" s="116">
        <f>I111*1.25</f>
        <v>0</v>
      </c>
      <c r="K111" s="85">
        <f>F111*J111</f>
        <v>0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</row>
    <row r="112" spans="1:39" s="15" customFormat="1" ht="15" customHeight="1">
      <c r="A112" s="160" t="s">
        <v>236</v>
      </c>
      <c r="B112" s="161"/>
      <c r="C112" s="162"/>
      <c r="D112" s="146" t="s">
        <v>87</v>
      </c>
      <c r="E112" s="112" t="s">
        <v>237</v>
      </c>
      <c r="F112" s="113">
        <v>1</v>
      </c>
      <c r="G112" s="95" t="s">
        <v>28</v>
      </c>
      <c r="H112" s="98">
        <v>150.55000000000001</v>
      </c>
      <c r="I112" s="116"/>
      <c r="J112" s="116">
        <f t="shared" ref="J112:J132" si="6">I112*1.25</f>
        <v>0</v>
      </c>
      <c r="K112" s="85">
        <f t="shared" ref="K112:K118" si="7">F112*J112</f>
        <v>0</v>
      </c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</row>
    <row r="113" spans="1:39" s="15" customFormat="1" ht="15" customHeight="1">
      <c r="A113" s="160" t="s">
        <v>211</v>
      </c>
      <c r="B113" s="161"/>
      <c r="C113" s="162"/>
      <c r="D113" s="146" t="s">
        <v>174</v>
      </c>
      <c r="E113" s="112" t="s">
        <v>173</v>
      </c>
      <c r="F113" s="113">
        <v>10</v>
      </c>
      <c r="G113" s="95" t="s">
        <v>28</v>
      </c>
      <c r="H113" s="98">
        <v>71.47</v>
      </c>
      <c r="I113" s="116"/>
      <c r="J113" s="116">
        <f t="shared" si="6"/>
        <v>0</v>
      </c>
      <c r="K113" s="85">
        <f t="shared" si="7"/>
        <v>0</v>
      </c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</row>
    <row r="114" spans="1:39" s="15" customFormat="1" ht="15" customHeight="1">
      <c r="A114" s="173" t="s">
        <v>176</v>
      </c>
      <c r="B114" s="173"/>
      <c r="C114" s="173"/>
      <c r="D114" s="146" t="s">
        <v>88</v>
      </c>
      <c r="E114" s="103" t="s">
        <v>90</v>
      </c>
      <c r="F114" s="98">
        <v>600</v>
      </c>
      <c r="G114" s="95" t="s">
        <v>10</v>
      </c>
      <c r="H114" s="98">
        <v>1.99</v>
      </c>
      <c r="I114" s="85"/>
      <c r="J114" s="116">
        <f t="shared" si="6"/>
        <v>0</v>
      </c>
      <c r="K114" s="85">
        <f t="shared" si="7"/>
        <v>0</v>
      </c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</row>
    <row r="115" spans="1:39" s="15" customFormat="1" ht="15" customHeight="1">
      <c r="A115" s="173" t="s">
        <v>177</v>
      </c>
      <c r="B115" s="173"/>
      <c r="C115" s="173"/>
      <c r="D115" s="146" t="s">
        <v>89</v>
      </c>
      <c r="E115" s="103" t="s">
        <v>91</v>
      </c>
      <c r="F115" s="98">
        <v>400</v>
      </c>
      <c r="G115" s="95" t="s">
        <v>10</v>
      </c>
      <c r="H115" s="98">
        <v>2.42</v>
      </c>
      <c r="I115" s="85"/>
      <c r="J115" s="116">
        <f t="shared" si="6"/>
        <v>0</v>
      </c>
      <c r="K115" s="85">
        <f t="shared" si="7"/>
        <v>0</v>
      </c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</row>
    <row r="116" spans="1:39" s="15" customFormat="1" ht="15" customHeight="1">
      <c r="A116" s="174" t="s">
        <v>178</v>
      </c>
      <c r="B116" s="175"/>
      <c r="C116" s="176"/>
      <c r="D116" s="146" t="s">
        <v>175</v>
      </c>
      <c r="E116" s="103" t="s">
        <v>92</v>
      </c>
      <c r="F116" s="98">
        <v>100</v>
      </c>
      <c r="G116" s="137" t="s">
        <v>10</v>
      </c>
      <c r="H116" s="98">
        <v>2.99</v>
      </c>
      <c r="I116" s="116"/>
      <c r="J116" s="116">
        <f t="shared" si="6"/>
        <v>0</v>
      </c>
      <c r="K116" s="85">
        <f t="shared" si="7"/>
        <v>0</v>
      </c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</row>
    <row r="117" spans="1:39" s="15" customFormat="1" ht="15" customHeight="1">
      <c r="A117" s="174" t="s">
        <v>179</v>
      </c>
      <c r="B117" s="175"/>
      <c r="C117" s="176"/>
      <c r="D117" s="146" t="s">
        <v>262</v>
      </c>
      <c r="E117" s="115" t="s">
        <v>93</v>
      </c>
      <c r="F117" s="98">
        <v>24</v>
      </c>
      <c r="G117" s="137" t="s">
        <v>28</v>
      </c>
      <c r="H117" s="98">
        <v>9.8800000000000008</v>
      </c>
      <c r="I117" s="116"/>
      <c r="J117" s="116">
        <f t="shared" ref="J117" si="8">I117*1.25</f>
        <v>0</v>
      </c>
      <c r="K117" s="85">
        <f t="shared" si="7"/>
        <v>0</v>
      </c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</row>
    <row r="118" spans="1:39" s="15" customFormat="1" ht="15" customHeight="1">
      <c r="A118" s="174" t="s">
        <v>264</v>
      </c>
      <c r="B118" s="175"/>
      <c r="C118" s="176"/>
      <c r="D118" s="146" t="s">
        <v>284</v>
      </c>
      <c r="E118" s="115" t="s">
        <v>263</v>
      </c>
      <c r="F118" s="98">
        <v>1</v>
      </c>
      <c r="G118" s="137" t="s">
        <v>28</v>
      </c>
      <c r="H118" s="98">
        <v>9.8800000000000008</v>
      </c>
      <c r="I118" s="116"/>
      <c r="J118" s="116">
        <f t="shared" si="6"/>
        <v>0</v>
      </c>
      <c r="K118" s="85">
        <f t="shared" si="7"/>
        <v>0</v>
      </c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</row>
    <row r="119" spans="1:39" s="15" customFormat="1" ht="15" customHeight="1">
      <c r="A119" s="86"/>
      <c r="B119" s="87"/>
      <c r="C119" s="87"/>
      <c r="D119" s="77"/>
      <c r="E119" s="101" t="s">
        <v>12</v>
      </c>
      <c r="F119" s="113"/>
      <c r="G119" s="95"/>
      <c r="H119" s="98"/>
      <c r="I119" s="85"/>
      <c r="J119" s="116"/>
      <c r="K119" s="106">
        <f>SUM(K110:K118)</f>
        <v>0</v>
      </c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</row>
    <row r="120" spans="1:39" s="15" customFormat="1" ht="15" customHeight="1">
      <c r="A120" s="89"/>
      <c r="B120" s="89"/>
      <c r="C120" s="89"/>
      <c r="D120" s="89">
        <v>14</v>
      </c>
      <c r="E120" s="91" t="s">
        <v>96</v>
      </c>
      <c r="F120" s="107"/>
      <c r="G120" s="110"/>
      <c r="H120" s="107"/>
      <c r="I120" s="138"/>
      <c r="J120" s="116"/>
      <c r="K120" s="11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</row>
    <row r="121" spans="1:39" s="15" customFormat="1" ht="15" customHeight="1">
      <c r="A121" s="160" t="s">
        <v>231</v>
      </c>
      <c r="B121" s="161"/>
      <c r="C121" s="162"/>
      <c r="D121" s="87" t="s">
        <v>97</v>
      </c>
      <c r="E121" s="86" t="s">
        <v>232</v>
      </c>
      <c r="F121" s="100">
        <v>1275</v>
      </c>
      <c r="G121" s="97" t="s">
        <v>9</v>
      </c>
      <c r="H121" s="94">
        <v>3.55</v>
      </c>
      <c r="I121" s="116"/>
      <c r="J121" s="116">
        <f t="shared" si="6"/>
        <v>0</v>
      </c>
      <c r="K121" s="85">
        <f>F121*I121</f>
        <v>0</v>
      </c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</row>
    <row r="122" spans="1:39" s="15" customFormat="1" ht="15" customHeight="1">
      <c r="A122" s="160" t="s">
        <v>233</v>
      </c>
      <c r="B122" s="161"/>
      <c r="C122" s="162"/>
      <c r="D122" s="87" t="s">
        <v>184</v>
      </c>
      <c r="E122" s="86" t="s">
        <v>161</v>
      </c>
      <c r="F122" s="100">
        <v>1275</v>
      </c>
      <c r="G122" s="97" t="s">
        <v>9</v>
      </c>
      <c r="H122" s="94">
        <v>8.98</v>
      </c>
      <c r="I122" s="85"/>
      <c r="J122" s="116">
        <f t="shared" si="6"/>
        <v>0</v>
      </c>
      <c r="K122" s="85">
        <f>F122*I122</f>
        <v>0</v>
      </c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</row>
    <row r="123" spans="1:39" s="15" customFormat="1" ht="15" customHeight="1">
      <c r="A123" s="160" t="s">
        <v>235</v>
      </c>
      <c r="B123" s="161"/>
      <c r="C123" s="162"/>
      <c r="D123" s="87" t="s">
        <v>98</v>
      </c>
      <c r="E123" s="86" t="s">
        <v>234</v>
      </c>
      <c r="F123" s="100">
        <v>104</v>
      </c>
      <c r="G123" s="97" t="s">
        <v>9</v>
      </c>
      <c r="H123" s="94">
        <v>7.98</v>
      </c>
      <c r="I123" s="85"/>
      <c r="J123" s="116">
        <f t="shared" si="6"/>
        <v>0</v>
      </c>
      <c r="K123" s="85">
        <f>F123*I123</f>
        <v>0</v>
      </c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</row>
    <row r="124" spans="1:39" s="15" customFormat="1" ht="15" customHeight="1">
      <c r="A124" s="147">
        <v>73739</v>
      </c>
      <c r="B124" s="86">
        <v>1</v>
      </c>
      <c r="C124" s="86"/>
      <c r="D124" s="87" t="s">
        <v>99</v>
      </c>
      <c r="E124" s="86" t="s">
        <v>189</v>
      </c>
      <c r="F124" s="100">
        <v>68.5</v>
      </c>
      <c r="G124" s="95" t="s">
        <v>166</v>
      </c>
      <c r="H124" s="94"/>
      <c r="I124" s="85"/>
      <c r="J124" s="116">
        <f t="shared" si="6"/>
        <v>0</v>
      </c>
      <c r="K124" s="85">
        <f>F124*I124</f>
        <v>0</v>
      </c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</row>
    <row r="125" spans="1:39" s="15" customFormat="1" ht="15" customHeight="1">
      <c r="A125" s="86"/>
      <c r="B125" s="87"/>
      <c r="C125" s="87"/>
      <c r="D125" s="87"/>
      <c r="E125" s="101" t="s">
        <v>12</v>
      </c>
      <c r="F125" s="100"/>
      <c r="G125" s="95"/>
      <c r="H125" s="94"/>
      <c r="I125" s="85"/>
      <c r="J125" s="116"/>
      <c r="K125" s="106">
        <f>SUM(K121:K124)</f>
        <v>0</v>
      </c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</row>
    <row r="126" spans="1:39" s="15" customFormat="1" ht="15" customHeight="1">
      <c r="A126" s="91" t="s">
        <v>265</v>
      </c>
      <c r="B126" s="112"/>
      <c r="C126" s="112"/>
      <c r="D126" s="89">
        <v>15</v>
      </c>
      <c r="E126" s="91" t="s">
        <v>266</v>
      </c>
      <c r="F126" s="100"/>
      <c r="G126" s="95"/>
      <c r="H126" s="94"/>
      <c r="I126" s="85"/>
      <c r="J126" s="116"/>
      <c r="K126" s="106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</row>
    <row r="127" spans="1:39" s="15" customFormat="1" ht="15" customHeight="1">
      <c r="A127" s="160" t="s">
        <v>272</v>
      </c>
      <c r="B127" s="161"/>
      <c r="C127" s="162"/>
      <c r="D127" s="87" t="s">
        <v>100</v>
      </c>
      <c r="E127" s="103" t="s">
        <v>271</v>
      </c>
      <c r="F127" s="100">
        <v>9.6</v>
      </c>
      <c r="G127" s="95" t="s">
        <v>166</v>
      </c>
      <c r="H127" s="94"/>
      <c r="I127" s="85"/>
      <c r="J127" s="116">
        <f>I127*1.25</f>
        <v>0</v>
      </c>
      <c r="K127" s="85">
        <f>J127*F127</f>
        <v>0</v>
      </c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</row>
    <row r="128" spans="1:39" s="15" customFormat="1" ht="15" customHeight="1">
      <c r="A128" s="86">
        <v>85172</v>
      </c>
      <c r="B128" s="87"/>
      <c r="C128" s="87"/>
      <c r="D128" s="87" t="s">
        <v>267</v>
      </c>
      <c r="E128" s="103" t="s">
        <v>270</v>
      </c>
      <c r="F128" s="100"/>
      <c r="G128" s="95"/>
      <c r="H128" s="94"/>
      <c r="I128" s="85"/>
      <c r="J128" s="116"/>
      <c r="K128" s="85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</row>
    <row r="129" spans="1:39" s="15" customFormat="1" ht="15" customHeight="1">
      <c r="A129" s="86"/>
      <c r="B129" s="87"/>
      <c r="C129" s="87"/>
      <c r="D129" s="87"/>
      <c r="E129" s="103" t="s">
        <v>269</v>
      </c>
      <c r="F129" s="100">
        <v>68</v>
      </c>
      <c r="G129" s="95"/>
      <c r="H129" s="94"/>
      <c r="I129" s="85"/>
      <c r="J129" s="116">
        <f>I129*1.25</f>
        <v>0</v>
      </c>
      <c r="K129" s="85">
        <f>J129*F129</f>
        <v>0</v>
      </c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</row>
    <row r="130" spans="1:39" s="15" customFormat="1" ht="15" customHeight="1">
      <c r="A130" s="86"/>
      <c r="B130" s="87"/>
      <c r="C130" s="87"/>
      <c r="D130" s="87"/>
      <c r="E130" s="101" t="s">
        <v>12</v>
      </c>
      <c r="F130" s="100"/>
      <c r="G130" s="95"/>
      <c r="H130" s="94"/>
      <c r="I130" s="85"/>
      <c r="J130" s="116"/>
      <c r="K130" s="106">
        <f>SUM(K127:K129)</f>
        <v>0</v>
      </c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</row>
    <row r="131" spans="1:39" s="15" customFormat="1" ht="15" customHeight="1">
      <c r="A131" s="91" t="s">
        <v>101</v>
      </c>
      <c r="B131" s="112"/>
      <c r="C131" s="112"/>
      <c r="D131" s="89">
        <v>16</v>
      </c>
      <c r="E131" s="91" t="s">
        <v>102</v>
      </c>
      <c r="F131" s="98"/>
      <c r="G131" s="95"/>
      <c r="H131" s="98"/>
      <c r="I131" s="85"/>
      <c r="J131" s="116"/>
      <c r="K131" s="85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</row>
    <row r="132" spans="1:39" s="15" customFormat="1" ht="15" customHeight="1">
      <c r="A132" s="86">
        <v>9537</v>
      </c>
      <c r="B132" s="87"/>
      <c r="C132" s="87"/>
      <c r="D132" s="144" t="s">
        <v>273</v>
      </c>
      <c r="E132" s="115" t="s">
        <v>160</v>
      </c>
      <c r="F132" s="98">
        <v>345</v>
      </c>
      <c r="G132" s="97" t="s">
        <v>9</v>
      </c>
      <c r="H132" s="98">
        <v>1.93</v>
      </c>
      <c r="I132" s="85"/>
      <c r="J132" s="116">
        <f t="shared" si="6"/>
        <v>0</v>
      </c>
      <c r="K132" s="85">
        <f>F132*I132</f>
        <v>0</v>
      </c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</row>
    <row r="133" spans="1:39" s="15" customFormat="1" ht="15" customHeight="1">
      <c r="A133" s="52"/>
      <c r="B133" s="52"/>
      <c r="C133" s="52"/>
      <c r="D133" s="63"/>
      <c r="E133" s="13" t="s">
        <v>12</v>
      </c>
      <c r="F133" s="98"/>
      <c r="G133" s="95"/>
      <c r="H133" s="98"/>
      <c r="I133" s="85"/>
      <c r="J133" s="85"/>
      <c r="K133" s="106">
        <f>SUM(K132)</f>
        <v>0</v>
      </c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</row>
    <row r="134" spans="1:39" s="15" customFormat="1" ht="15" customHeight="1">
      <c r="A134" s="30"/>
      <c r="B134" s="64"/>
      <c r="C134" s="64"/>
      <c r="D134" s="63"/>
      <c r="E134" s="13"/>
      <c r="F134" s="51"/>
      <c r="G134" s="45"/>
      <c r="H134" s="47"/>
      <c r="I134" s="25"/>
      <c r="J134" s="25"/>
      <c r="K134" s="14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</row>
    <row r="135" spans="1:39" s="15" customFormat="1" ht="15" customHeight="1">
      <c r="A135" s="30"/>
      <c r="B135" s="64"/>
      <c r="C135" s="64"/>
      <c r="D135" s="63"/>
      <c r="E135" s="13"/>
      <c r="F135" s="51"/>
      <c r="G135" s="45"/>
      <c r="H135" s="47"/>
      <c r="I135" s="25"/>
      <c r="J135" s="25"/>
      <c r="K135" s="14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</row>
    <row r="136" spans="1:39" s="15" customFormat="1" ht="15" customHeight="1">
      <c r="A136" s="29"/>
      <c r="B136" s="68"/>
      <c r="C136" s="69"/>
      <c r="D136" s="20"/>
      <c r="E136" s="20" t="s">
        <v>14</v>
      </c>
      <c r="F136" s="37"/>
      <c r="G136" s="38"/>
      <c r="H136" s="37"/>
      <c r="I136" s="37"/>
      <c r="J136" s="37"/>
      <c r="K136" s="16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</row>
    <row r="137" spans="1:39" s="15" customFormat="1" ht="15" customHeight="1">
      <c r="A137" s="76"/>
      <c r="B137" s="70"/>
      <c r="C137" s="32"/>
      <c r="D137" s="79"/>
      <c r="E137" s="145" t="s">
        <v>15</v>
      </c>
      <c r="F137" s="39"/>
      <c r="G137" s="40"/>
      <c r="H137" s="39"/>
      <c r="I137" s="39"/>
      <c r="J137" s="39"/>
      <c r="K137" s="17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</row>
    <row r="138" spans="1:39" s="15" customFormat="1" ht="15" customHeight="1">
      <c r="A138" s="29"/>
      <c r="B138" s="70"/>
      <c r="C138" s="32"/>
      <c r="D138" s="26"/>
      <c r="E138" s="145" t="s">
        <v>275</v>
      </c>
      <c r="F138" s="39"/>
      <c r="G138" s="41"/>
      <c r="H138" s="39"/>
      <c r="I138" s="39"/>
      <c r="J138" s="39"/>
      <c r="K138" s="17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</row>
    <row r="139" spans="1:39" s="15" customFormat="1" ht="15" customHeight="1">
      <c r="A139" s="29"/>
      <c r="B139" s="70"/>
      <c r="C139" s="32"/>
      <c r="D139" s="80" t="s">
        <v>16</v>
      </c>
      <c r="E139" s="28" t="s">
        <v>276</v>
      </c>
      <c r="F139" s="39"/>
      <c r="G139" s="40"/>
      <c r="H139" s="39"/>
      <c r="I139" s="39"/>
      <c r="J139" s="39"/>
      <c r="K139" s="17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</row>
    <row r="140" spans="1:39" s="15" customFormat="1" ht="15" customHeight="1">
      <c r="A140" s="29"/>
      <c r="B140" s="72"/>
      <c r="C140" s="73"/>
      <c r="D140" s="54"/>
      <c r="E140" s="62" t="s">
        <v>190</v>
      </c>
      <c r="F140" s="55" t="s">
        <v>31</v>
      </c>
      <c r="G140" s="55"/>
      <c r="H140" s="55"/>
      <c r="I140" s="55"/>
      <c r="J140" s="55"/>
      <c r="K140" s="56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</row>
    <row r="141" spans="1:39" s="15" customFormat="1" ht="15" customHeight="1">
      <c r="A141" s="29"/>
      <c r="B141" s="32"/>
      <c r="C141" s="74"/>
      <c r="D141" s="71" t="s">
        <v>2</v>
      </c>
      <c r="E141" s="6" t="s">
        <v>3</v>
      </c>
      <c r="F141" s="7" t="s">
        <v>4</v>
      </c>
      <c r="G141" s="7" t="s">
        <v>8</v>
      </c>
      <c r="H141" s="7" t="s">
        <v>5</v>
      </c>
      <c r="I141" s="7" t="s">
        <v>5</v>
      </c>
      <c r="J141" s="7"/>
      <c r="K141" s="7" t="s">
        <v>7</v>
      </c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</row>
    <row r="142" spans="1:39" s="15" customFormat="1" ht="15" customHeight="1" thickBot="1">
      <c r="A142" s="29"/>
      <c r="B142" s="32"/>
      <c r="C142" s="75"/>
      <c r="D142" s="66"/>
      <c r="E142" s="8"/>
      <c r="F142" s="42"/>
      <c r="G142" s="9"/>
      <c r="H142" s="9" t="s">
        <v>6</v>
      </c>
      <c r="I142" s="9" t="s">
        <v>6</v>
      </c>
      <c r="J142" s="9"/>
      <c r="K142" s="9" t="s">
        <v>6</v>
      </c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</row>
    <row r="143" spans="1:39" s="15" customFormat="1" ht="15" customHeight="1" thickTop="1">
      <c r="A143" s="29"/>
      <c r="B143" s="32"/>
      <c r="C143" s="75"/>
      <c r="D143" s="67"/>
      <c r="E143" s="10" t="s">
        <v>34</v>
      </c>
      <c r="F143" s="47"/>
      <c r="G143" s="45"/>
      <c r="H143" s="47"/>
      <c r="I143" s="48"/>
      <c r="J143" s="48"/>
      <c r="K143" s="25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</row>
    <row r="144" spans="1:39" s="15" customFormat="1" ht="15" customHeight="1">
      <c r="A144" s="29"/>
      <c r="B144" s="32"/>
      <c r="C144" s="75"/>
      <c r="D144" s="67">
        <v>1</v>
      </c>
      <c r="E144" s="23" t="s">
        <v>41</v>
      </c>
      <c r="F144" s="47"/>
      <c r="G144" s="45"/>
      <c r="H144" s="47"/>
      <c r="I144" s="48"/>
      <c r="J144" s="48"/>
      <c r="K144" s="25">
        <f>K11</f>
        <v>0</v>
      </c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</row>
    <row r="145" spans="1:39" s="15" customFormat="1" ht="15" customHeight="1">
      <c r="A145" s="29"/>
      <c r="B145" s="32"/>
      <c r="C145" s="75"/>
      <c r="D145" s="67">
        <f>1+D144</f>
        <v>2</v>
      </c>
      <c r="E145" s="23" t="s">
        <v>26</v>
      </c>
      <c r="F145" s="47"/>
      <c r="G145" s="45"/>
      <c r="H145" s="47"/>
      <c r="I145" s="48"/>
      <c r="J145" s="48"/>
      <c r="K145" s="25">
        <f>K14</f>
        <v>0</v>
      </c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</row>
    <row r="146" spans="1:39" s="15" customFormat="1" ht="15" customHeight="1">
      <c r="A146" s="29"/>
      <c r="B146" s="32"/>
      <c r="C146" s="75"/>
      <c r="D146" s="67">
        <f>1+D145</f>
        <v>3</v>
      </c>
      <c r="E146" s="27" t="s">
        <v>277</v>
      </c>
      <c r="F146" s="47"/>
      <c r="G146" s="45"/>
      <c r="H146" s="47"/>
      <c r="I146" s="48"/>
      <c r="J146" s="48"/>
      <c r="K146" s="25">
        <f>K20</f>
        <v>0</v>
      </c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</row>
    <row r="147" spans="1:39" s="15" customFormat="1" ht="15" customHeight="1">
      <c r="A147" s="29"/>
      <c r="B147" s="32"/>
      <c r="C147" s="75"/>
      <c r="D147" s="67">
        <f>1+D146</f>
        <v>4</v>
      </c>
      <c r="E147" s="24" t="s">
        <v>25</v>
      </c>
      <c r="F147" s="31"/>
      <c r="G147" s="46"/>
      <c r="H147" s="31"/>
      <c r="I147" s="48"/>
      <c r="J147" s="48"/>
      <c r="K147" s="25">
        <f>K29</f>
        <v>0</v>
      </c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</row>
    <row r="148" spans="1:39" s="15" customFormat="1" ht="15" customHeight="1">
      <c r="A148" s="29"/>
      <c r="B148" s="32"/>
      <c r="C148" s="75"/>
      <c r="D148" s="67">
        <f>1+D147</f>
        <v>5</v>
      </c>
      <c r="E148" s="12" t="s">
        <v>60</v>
      </c>
      <c r="F148" s="31"/>
      <c r="G148" s="46"/>
      <c r="H148" s="31"/>
      <c r="I148" s="48"/>
      <c r="J148" s="48"/>
      <c r="K148" s="25">
        <f>K44</f>
        <v>0</v>
      </c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</row>
    <row r="149" spans="1:39" s="15" customFormat="1" ht="15" customHeight="1">
      <c r="A149" s="29"/>
      <c r="B149" s="32"/>
      <c r="C149" s="75"/>
      <c r="D149" s="67">
        <f>1+D148</f>
        <v>6</v>
      </c>
      <c r="E149" s="30" t="s">
        <v>62</v>
      </c>
      <c r="F149" s="47"/>
      <c r="G149" s="45"/>
      <c r="H149" s="47"/>
      <c r="I149" s="48"/>
      <c r="J149" s="48"/>
      <c r="K149" s="25">
        <f>K48</f>
        <v>0</v>
      </c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</row>
    <row r="150" spans="1:39" s="15" customFormat="1" ht="15" customHeight="1">
      <c r="A150" s="29"/>
      <c r="B150" s="32"/>
      <c r="C150" s="75"/>
      <c r="D150" s="67">
        <f t="shared" ref="D150:D158" si="9">1+D149</f>
        <v>7</v>
      </c>
      <c r="E150" s="30" t="s">
        <v>68</v>
      </c>
      <c r="F150" s="31"/>
      <c r="G150" s="46"/>
      <c r="H150" s="31"/>
      <c r="I150" s="25"/>
      <c r="J150" s="25"/>
      <c r="K150" s="25">
        <f>K54</f>
        <v>0</v>
      </c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</row>
    <row r="151" spans="1:39" s="15" customFormat="1" ht="15" customHeight="1">
      <c r="A151" s="29"/>
      <c r="B151" s="32"/>
      <c r="C151" s="75"/>
      <c r="D151" s="67">
        <f t="shared" si="9"/>
        <v>8</v>
      </c>
      <c r="E151" s="50" t="s">
        <v>63</v>
      </c>
      <c r="F151" s="31"/>
      <c r="G151" s="46"/>
      <c r="H151" s="31"/>
      <c r="I151" s="25"/>
      <c r="J151" s="25"/>
      <c r="K151" s="25">
        <f>K62</f>
        <v>0</v>
      </c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</row>
    <row r="152" spans="1:39" s="15" customFormat="1" ht="15" customHeight="1">
      <c r="A152" s="29"/>
      <c r="B152" s="32"/>
      <c r="C152" s="75"/>
      <c r="D152" s="67">
        <f t="shared" si="9"/>
        <v>9</v>
      </c>
      <c r="E152" s="50" t="s">
        <v>64</v>
      </c>
      <c r="F152" s="31"/>
      <c r="G152" s="46"/>
      <c r="H152" s="31"/>
      <c r="I152" s="25"/>
      <c r="J152" s="25"/>
      <c r="K152" s="25">
        <f>K75</f>
        <v>0</v>
      </c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</row>
    <row r="153" spans="1:39" s="15" customFormat="1" ht="15" customHeight="1">
      <c r="A153" s="29"/>
      <c r="B153" s="32"/>
      <c r="C153" s="75"/>
      <c r="D153" s="67">
        <f t="shared" si="9"/>
        <v>10</v>
      </c>
      <c r="E153" s="50" t="s">
        <v>69</v>
      </c>
      <c r="F153" s="31"/>
      <c r="G153" s="46"/>
      <c r="H153" s="31"/>
      <c r="I153" s="25"/>
      <c r="J153" s="25"/>
      <c r="K153" s="25">
        <f>K81</f>
        <v>0</v>
      </c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</row>
    <row r="154" spans="1:39" s="15" customFormat="1" ht="15" customHeight="1">
      <c r="A154" s="29"/>
      <c r="B154" s="32"/>
      <c r="C154" s="32"/>
      <c r="D154" s="63">
        <f t="shared" si="9"/>
        <v>11</v>
      </c>
      <c r="E154" s="50" t="s">
        <v>70</v>
      </c>
      <c r="F154" s="31"/>
      <c r="G154" s="46"/>
      <c r="H154" s="31"/>
      <c r="I154" s="25"/>
      <c r="J154" s="25"/>
      <c r="K154" s="25">
        <f>K89</f>
        <v>0</v>
      </c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</row>
    <row r="155" spans="1:39" s="15" customFormat="1" ht="15" customHeight="1">
      <c r="A155" s="29"/>
      <c r="B155" s="32"/>
      <c r="C155" s="32"/>
      <c r="D155" s="63">
        <f t="shared" si="9"/>
        <v>12</v>
      </c>
      <c r="E155" s="50" t="s">
        <v>84</v>
      </c>
      <c r="F155" s="31"/>
      <c r="G155" s="46"/>
      <c r="H155" s="31"/>
      <c r="I155" s="48"/>
      <c r="J155" s="48"/>
      <c r="K155" s="25">
        <f>K101</f>
        <v>0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</row>
    <row r="156" spans="1:39" s="15" customFormat="1" ht="15" customHeight="1">
      <c r="A156" s="29"/>
      <c r="B156" s="32"/>
      <c r="C156" s="32"/>
      <c r="D156" s="63">
        <f t="shared" si="9"/>
        <v>13</v>
      </c>
      <c r="E156" s="50" t="s">
        <v>94</v>
      </c>
      <c r="F156" s="31"/>
      <c r="G156" s="46"/>
      <c r="H156" s="31"/>
      <c r="I156" s="48"/>
      <c r="J156" s="48"/>
      <c r="K156" s="25">
        <f>K119</f>
        <v>0</v>
      </c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</row>
    <row r="157" spans="1:39" s="15" customFormat="1" ht="15" customHeight="1">
      <c r="A157" s="29"/>
      <c r="B157" s="32"/>
      <c r="C157" s="32"/>
      <c r="D157" s="63">
        <f t="shared" si="9"/>
        <v>14</v>
      </c>
      <c r="E157" s="50" t="s">
        <v>95</v>
      </c>
      <c r="F157" s="31"/>
      <c r="G157" s="46"/>
      <c r="H157" s="31"/>
      <c r="I157" s="48"/>
      <c r="J157" s="48"/>
      <c r="K157" s="25">
        <f>K125</f>
        <v>0</v>
      </c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</row>
    <row r="158" spans="1:39" s="15" customFormat="1" ht="15" customHeight="1">
      <c r="A158" s="29"/>
      <c r="B158" s="32"/>
      <c r="C158" s="32"/>
      <c r="D158" s="63">
        <f t="shared" si="9"/>
        <v>15</v>
      </c>
      <c r="E158" s="50" t="s">
        <v>268</v>
      </c>
      <c r="F158" s="47"/>
      <c r="G158" s="46"/>
      <c r="H158" s="31"/>
      <c r="I158" s="48"/>
      <c r="J158" s="48"/>
      <c r="K158" s="25">
        <f>K130</f>
        <v>0</v>
      </c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</row>
    <row r="159" spans="1:39" s="15" customFormat="1" ht="15" customHeight="1">
      <c r="A159" s="29"/>
      <c r="B159" s="32"/>
      <c r="C159" s="32"/>
      <c r="D159" s="63">
        <v>16</v>
      </c>
      <c r="E159" s="50" t="s">
        <v>103</v>
      </c>
      <c r="F159" s="47"/>
      <c r="G159" s="46"/>
      <c r="H159" s="31"/>
      <c r="I159" s="48"/>
      <c r="J159" s="48"/>
      <c r="K159" s="25">
        <f>K133</f>
        <v>0</v>
      </c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spans="1:39" s="15" customFormat="1" ht="15" customHeight="1">
      <c r="A160" s="156"/>
      <c r="B160" s="78"/>
      <c r="C160" s="156"/>
      <c r="D160" s="63"/>
      <c r="E160" s="35" t="s">
        <v>33</v>
      </c>
      <c r="F160" s="25"/>
      <c r="G160" s="46"/>
      <c r="H160" s="47"/>
      <c r="I160" s="48"/>
      <c r="J160" s="48"/>
      <c r="K160" s="14">
        <f>SUM(K144:K159)</f>
        <v>0</v>
      </c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spans="1:39" s="15" customFormat="1" ht="15" customHeight="1">
      <c r="A161" s="156"/>
      <c r="B161" s="78"/>
      <c r="C161" s="156"/>
      <c r="D161" s="63"/>
      <c r="E161" s="23"/>
      <c r="F161" s="25"/>
      <c r="G161" s="45"/>
      <c r="H161" s="47"/>
      <c r="I161" s="48"/>
      <c r="J161" s="48"/>
      <c r="K161" s="25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spans="1:39" s="15" customFormat="1" ht="15" customHeight="1">
      <c r="A162" s="156"/>
      <c r="B162" s="80"/>
      <c r="C162" s="156"/>
      <c r="D162" s="63"/>
      <c r="E162" s="33"/>
      <c r="F162" s="25"/>
      <c r="G162" s="45"/>
      <c r="H162" s="47"/>
      <c r="I162" s="48"/>
      <c r="J162" s="48"/>
      <c r="K162" s="25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spans="1:39" s="15" customFormat="1" ht="15" customHeight="1">
      <c r="A163" s="156"/>
      <c r="B163" s="80"/>
      <c r="C163" s="156"/>
      <c r="D163" s="63"/>
      <c r="E163" s="23" t="s">
        <v>104</v>
      </c>
      <c r="F163" s="25"/>
      <c r="G163" s="45"/>
      <c r="H163" s="47"/>
      <c r="I163" s="48"/>
      <c r="J163" s="48"/>
      <c r="K163" s="25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spans="1:39" s="15" customFormat="1" ht="15" customHeight="1">
      <c r="A164" s="156"/>
      <c r="B164" s="80"/>
      <c r="C164" s="156"/>
      <c r="D164" s="63"/>
      <c r="E164" s="50" t="s">
        <v>219</v>
      </c>
      <c r="F164" s="25"/>
      <c r="G164" s="45"/>
      <c r="H164" s="47"/>
      <c r="I164" s="48"/>
      <c r="J164" s="48"/>
      <c r="K164" s="25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spans="1:39" s="15" customFormat="1" ht="15" customHeight="1">
      <c r="A165" s="34"/>
      <c r="B165" s="80"/>
      <c r="C165" s="80"/>
      <c r="D165" s="64"/>
      <c r="E165" s="50" t="s">
        <v>144</v>
      </c>
      <c r="F165" s="49"/>
      <c r="G165" s="45"/>
      <c r="H165" s="49"/>
      <c r="I165" s="48"/>
      <c r="J165" s="48"/>
      <c r="K165" s="25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spans="1:39" s="15" customFormat="1" ht="15" customHeight="1">
      <c r="A166" s="34"/>
      <c r="B166" s="80"/>
      <c r="C166" s="80"/>
      <c r="D166" s="63"/>
      <c r="E166" s="50" t="s">
        <v>106</v>
      </c>
      <c r="F166" s="49"/>
      <c r="G166" s="45"/>
      <c r="H166" s="49"/>
      <c r="I166" s="48"/>
      <c r="J166" s="48"/>
      <c r="K166" s="25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spans="1:39" s="15" customFormat="1" ht="15" customHeight="1">
      <c r="A167" s="26"/>
      <c r="B167" s="26"/>
      <c r="C167" s="26"/>
      <c r="D167" s="63"/>
      <c r="E167" s="23" t="s">
        <v>107</v>
      </c>
      <c r="F167" s="25"/>
      <c r="G167" s="45"/>
      <c r="H167" s="25"/>
      <c r="I167" s="48"/>
      <c r="J167" s="48"/>
      <c r="K167" s="25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spans="1:39" s="15" customFormat="1" ht="15" customHeight="1">
      <c r="A168" s="28"/>
      <c r="B168" s="26"/>
      <c r="C168" s="26"/>
      <c r="D168" s="63"/>
      <c r="E168" s="50"/>
      <c r="F168" s="25"/>
      <c r="G168" s="45"/>
      <c r="H168" s="25"/>
      <c r="I168" s="25"/>
      <c r="J168" s="25"/>
      <c r="K168" s="25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spans="1:39" s="15" customFormat="1" ht="15" customHeight="1">
      <c r="A169" s="28"/>
      <c r="B169" s="26"/>
      <c r="C169" s="26"/>
      <c r="D169" s="63"/>
      <c r="E169" s="24"/>
      <c r="F169" s="25"/>
      <c r="G169" s="45"/>
      <c r="H169" s="25"/>
      <c r="I169" s="25"/>
      <c r="J169" s="25"/>
      <c r="K169" s="25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spans="1:39" s="15" customFormat="1" ht="15" customHeight="1">
      <c r="A170" s="28"/>
      <c r="B170" s="26"/>
      <c r="C170" s="26"/>
      <c r="D170" s="1"/>
      <c r="E170" s="12"/>
      <c r="F170" s="11"/>
      <c r="G170" s="43"/>
      <c r="H170" s="11"/>
      <c r="I170" s="11"/>
      <c r="J170" s="11"/>
      <c r="K170" s="44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</row>
    <row r="171" spans="1:39" s="15" customFormat="1" ht="15" customHeight="1">
      <c r="A171" s="29"/>
      <c r="B171" s="32"/>
      <c r="C171" s="32"/>
      <c r="D171" s="12"/>
      <c r="E171" s="12"/>
      <c r="F171" s="12"/>
      <c r="G171" s="12"/>
      <c r="H171" s="12"/>
      <c r="I171" s="12"/>
      <c r="J171" s="12"/>
      <c r="K171" s="12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</row>
    <row r="172" spans="1:39" s="15" customFormat="1" ht="15" customHeight="1">
      <c r="A172" s="29"/>
      <c r="B172" s="32"/>
      <c r="C172" s="32"/>
      <c r="D172" s="24"/>
      <c r="E172" s="24"/>
      <c r="F172" s="24"/>
      <c r="G172" s="24"/>
      <c r="H172" s="24"/>
      <c r="I172" s="24"/>
      <c r="J172" s="24"/>
      <c r="K172" s="24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</row>
    <row r="173" spans="1:39" s="15" customFormat="1" ht="15" customHeight="1">
      <c r="A173" s="29"/>
      <c r="B173" s="32"/>
      <c r="C173" s="75"/>
      <c r="D173" s="64"/>
      <c r="E173" s="13"/>
      <c r="F173" s="31"/>
      <c r="G173" s="46"/>
      <c r="H173" s="31"/>
      <c r="I173" s="11"/>
      <c r="J173" s="11"/>
      <c r="K173" s="14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</row>
    <row r="174" spans="1:39" s="15" customFormat="1" ht="15" customHeight="1">
      <c r="A174" s="29"/>
      <c r="B174" s="32"/>
      <c r="C174" s="75"/>
      <c r="D174" s="64"/>
      <c r="E174" s="13"/>
      <c r="F174" s="31"/>
      <c r="G174" s="46"/>
      <c r="H174" s="31"/>
      <c r="I174" s="11"/>
      <c r="J174" s="11"/>
      <c r="K174" s="14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</row>
    <row r="175" spans="1:39" ht="1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53"/>
      <c r="M175" s="53"/>
    </row>
    <row r="176" spans="1:39" ht="15" customHeight="1">
      <c r="A176" s="5"/>
      <c r="B176" s="5"/>
      <c r="C176" s="5"/>
      <c r="D176" s="5"/>
      <c r="F176" s="5"/>
      <c r="G176" s="5"/>
      <c r="H176" s="5"/>
      <c r="I176" s="5"/>
      <c r="J176" s="5"/>
      <c r="K176" s="5"/>
      <c r="L176" s="53"/>
      <c r="M176" s="53"/>
    </row>
    <row r="177" spans="1:39" ht="15" customHeight="1">
      <c r="A177" s="5"/>
      <c r="B177" s="5"/>
      <c r="C177" s="5"/>
      <c r="D177" s="5"/>
      <c r="F177" s="5"/>
      <c r="G177" s="5"/>
      <c r="H177" s="5"/>
      <c r="I177" s="5"/>
      <c r="J177" s="5"/>
      <c r="K177" s="5"/>
      <c r="L177" s="53"/>
      <c r="M177" s="53"/>
    </row>
    <row r="178" spans="1:39" ht="15" customHeight="1">
      <c r="A178" s="5"/>
      <c r="B178" s="5"/>
      <c r="C178" s="5"/>
      <c r="D178" s="5"/>
      <c r="F178" s="5"/>
      <c r="G178" s="5"/>
      <c r="H178" s="5"/>
      <c r="I178" s="5"/>
      <c r="J178" s="5"/>
      <c r="K178" s="5"/>
      <c r="L178" s="53"/>
      <c r="M178" s="53"/>
    </row>
    <row r="179" spans="1:39" ht="15" customHeight="1">
      <c r="A179" s="5"/>
      <c r="B179" s="5"/>
      <c r="C179" s="5"/>
      <c r="D179" s="5"/>
      <c r="F179" s="5"/>
      <c r="G179" s="5"/>
      <c r="H179" s="5"/>
      <c r="I179" s="5"/>
      <c r="J179" s="5"/>
      <c r="K179" s="5"/>
      <c r="L179" s="53"/>
      <c r="M179" s="53"/>
    </row>
    <row r="180" spans="1:39" ht="15" customHeight="1">
      <c r="A180" s="5"/>
      <c r="B180" s="5"/>
      <c r="C180" s="5"/>
      <c r="D180" s="5"/>
      <c r="F180" s="5"/>
      <c r="G180" s="5"/>
      <c r="H180" s="5"/>
      <c r="I180" s="5"/>
      <c r="J180" s="5"/>
      <c r="K180" s="5"/>
      <c r="L180" s="53"/>
      <c r="M180" s="53"/>
    </row>
    <row r="181" spans="1:39" ht="15" customHeight="1">
      <c r="A181" s="5"/>
      <c r="B181" s="5"/>
      <c r="C181" s="5"/>
      <c r="D181" s="5"/>
      <c r="F181" s="5"/>
      <c r="G181" s="5"/>
      <c r="H181" s="5"/>
      <c r="I181" s="5"/>
      <c r="J181" s="5"/>
      <c r="K181" s="5"/>
      <c r="L181" s="53"/>
      <c r="M181" s="53"/>
    </row>
    <row r="182" spans="1:39" ht="15" customHeight="1">
      <c r="A182" s="5"/>
      <c r="B182" s="5"/>
      <c r="C182" s="5"/>
      <c r="D182" s="5"/>
      <c r="F182" s="5"/>
      <c r="G182" s="5"/>
      <c r="H182" s="5"/>
      <c r="I182" s="5"/>
      <c r="J182" s="5"/>
      <c r="K182" s="5"/>
      <c r="L182" s="53"/>
      <c r="M182" s="53"/>
    </row>
    <row r="183" spans="1:39" ht="15" customHeight="1">
      <c r="A183" s="5"/>
      <c r="B183" s="5"/>
      <c r="C183" s="5"/>
      <c r="D183" s="5"/>
      <c r="F183" s="5"/>
      <c r="G183" s="5"/>
      <c r="H183" s="5"/>
      <c r="I183" s="5"/>
      <c r="J183" s="5"/>
      <c r="K183" s="5"/>
    </row>
    <row r="184" spans="1:39" s="28" customFormat="1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</row>
    <row r="185" spans="1:39" s="15" customFormat="1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</row>
    <row r="186" spans="1:39" ht="15" customHeight="1">
      <c r="A186" s="5"/>
      <c r="B186" s="5"/>
      <c r="C186" s="5"/>
      <c r="D186" s="5"/>
      <c r="F186" s="5"/>
      <c r="G186" s="5"/>
      <c r="H186" s="5"/>
      <c r="I186" s="5"/>
      <c r="J186" s="5"/>
      <c r="K186" s="5"/>
    </row>
    <row r="187" spans="1:39" ht="15" customHeight="1">
      <c r="A187" s="5"/>
      <c r="B187" s="5"/>
      <c r="C187" s="5"/>
      <c r="D187" s="5"/>
      <c r="F187" s="5"/>
      <c r="G187" s="5"/>
      <c r="H187" s="5"/>
      <c r="I187" s="5"/>
      <c r="J187" s="5"/>
      <c r="K187" s="5"/>
    </row>
    <row r="188" spans="1:39" ht="15" customHeight="1">
      <c r="A188" s="5"/>
      <c r="B188" s="5"/>
      <c r="C188" s="5"/>
      <c r="D188" s="5"/>
      <c r="F188" s="5"/>
      <c r="G188" s="5"/>
      <c r="H188" s="5"/>
      <c r="I188" s="5"/>
      <c r="J188" s="5"/>
      <c r="K188" s="5"/>
    </row>
    <row r="189" spans="1:39" ht="15" customHeight="1">
      <c r="A189" s="5"/>
      <c r="B189" s="5"/>
      <c r="C189" s="5"/>
      <c r="D189" s="5"/>
      <c r="F189" s="5"/>
      <c r="G189" s="5"/>
      <c r="H189" s="5"/>
      <c r="I189" s="5"/>
      <c r="J189" s="5"/>
      <c r="K189" s="5"/>
    </row>
    <row r="190" spans="1:39" ht="15" customHeight="1">
      <c r="A190" s="5"/>
      <c r="B190" s="5"/>
      <c r="C190" s="5"/>
      <c r="D190" s="5"/>
      <c r="F190" s="5"/>
      <c r="G190" s="5"/>
      <c r="H190" s="5"/>
      <c r="I190" s="5"/>
      <c r="J190" s="5"/>
      <c r="K190" s="5"/>
    </row>
    <row r="191" spans="1:39" ht="15" customHeight="1">
      <c r="A191" s="5"/>
      <c r="B191" s="5"/>
      <c r="C191" s="5"/>
      <c r="D191" s="5"/>
      <c r="F191" s="5"/>
      <c r="G191" s="5"/>
      <c r="H191" s="5"/>
      <c r="I191" s="5"/>
      <c r="J191" s="5"/>
      <c r="K191" s="5"/>
    </row>
    <row r="192" spans="1:39" ht="15" customHeight="1">
      <c r="A192" s="5"/>
      <c r="B192" s="5"/>
      <c r="C192" s="5"/>
      <c r="D192" s="5"/>
      <c r="F192" s="5"/>
      <c r="G192" s="5"/>
      <c r="H192" s="5"/>
      <c r="I192" s="5"/>
      <c r="J192" s="5"/>
      <c r="K192" s="5"/>
    </row>
    <row r="193" spans="1:39" ht="15" customHeight="1">
      <c r="A193" s="5"/>
      <c r="B193" s="5"/>
      <c r="C193" s="5"/>
      <c r="D193" s="5"/>
      <c r="F193" s="5"/>
      <c r="G193" s="5"/>
      <c r="H193" s="5"/>
      <c r="I193" s="5"/>
      <c r="J193" s="5"/>
      <c r="K193" s="5"/>
    </row>
    <row r="194" spans="1:39" ht="15" customHeight="1">
      <c r="A194" s="5"/>
      <c r="B194" s="5"/>
      <c r="C194" s="5"/>
      <c r="D194" s="5"/>
      <c r="F194" s="5"/>
      <c r="G194" s="5"/>
      <c r="H194" s="5"/>
      <c r="I194" s="5"/>
      <c r="J194" s="5"/>
      <c r="K194" s="5"/>
    </row>
    <row r="195" spans="1:39" ht="15" customHeight="1">
      <c r="A195" s="5"/>
      <c r="B195" s="5"/>
      <c r="C195" s="5"/>
      <c r="D195" s="5"/>
      <c r="F195" s="5"/>
      <c r="G195" s="5"/>
      <c r="H195" s="5"/>
      <c r="I195" s="5"/>
      <c r="J195" s="5"/>
      <c r="K195" s="5"/>
    </row>
    <row r="196" spans="1:39" ht="15" customHeight="1">
      <c r="A196" s="5"/>
      <c r="B196" s="5"/>
      <c r="C196" s="5"/>
      <c r="D196" s="5"/>
      <c r="F196" s="5"/>
      <c r="G196" s="5"/>
      <c r="H196" s="5"/>
      <c r="I196" s="5"/>
      <c r="J196" s="5"/>
      <c r="K196" s="5"/>
    </row>
    <row r="197" spans="1:39" ht="1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1:39" ht="1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1:39" ht="15" customHeight="1">
      <c r="A199" s="5"/>
      <c r="B199" s="5"/>
      <c r="C199" s="5"/>
      <c r="D199" s="5"/>
      <c r="F199" s="5"/>
      <c r="G199" s="5"/>
      <c r="H199" s="5"/>
      <c r="I199" s="5"/>
      <c r="J199" s="5"/>
      <c r="K199" s="5"/>
    </row>
    <row r="200" spans="1:39" ht="15" customHeight="1">
      <c r="A200" s="5"/>
      <c r="B200" s="5"/>
      <c r="C200" s="5"/>
      <c r="D200" s="5"/>
      <c r="F200" s="5"/>
      <c r="G200" s="5"/>
      <c r="H200" s="5"/>
      <c r="I200" s="5"/>
      <c r="J200" s="5"/>
      <c r="K200" s="5"/>
    </row>
    <row r="201" spans="1:39" ht="15" customHeight="1">
      <c r="A201" s="5"/>
      <c r="B201" s="5"/>
      <c r="C201" s="5"/>
      <c r="D201" s="5"/>
      <c r="F201" s="5"/>
      <c r="G201" s="5"/>
      <c r="H201" s="5"/>
      <c r="I201" s="5"/>
      <c r="J201" s="5"/>
      <c r="K201" s="5"/>
    </row>
    <row r="202" spans="1:39" ht="1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1:39" ht="15" customHeight="1">
      <c r="A203" s="5"/>
      <c r="B203" s="5"/>
      <c r="C203" s="5"/>
      <c r="D203" s="5"/>
      <c r="F203" s="5"/>
      <c r="G203" s="5"/>
      <c r="H203" s="5"/>
      <c r="I203" s="5"/>
      <c r="J203" s="5"/>
      <c r="K203" s="5"/>
    </row>
    <row r="204" spans="1:39" ht="15" customHeight="1">
      <c r="A204" s="5"/>
      <c r="B204" s="5"/>
      <c r="C204" s="5"/>
      <c r="D204" s="5"/>
      <c r="F204" s="5"/>
      <c r="G204" s="5"/>
      <c r="H204" s="5"/>
      <c r="I204" s="5"/>
      <c r="J204" s="5"/>
      <c r="K204" s="5"/>
    </row>
    <row r="205" spans="1:39" ht="15" customHeight="1">
      <c r="A205" s="5"/>
      <c r="B205" s="5"/>
      <c r="C205" s="5"/>
      <c r="D205" s="5"/>
      <c r="F205" s="5"/>
      <c r="G205" s="5"/>
      <c r="H205" s="5"/>
      <c r="I205" s="5"/>
      <c r="J205" s="5"/>
      <c r="K205" s="5"/>
    </row>
    <row r="206" spans="1:39" ht="15" customHeight="1">
      <c r="A206" s="5"/>
      <c r="B206" s="5"/>
      <c r="C206" s="5"/>
      <c r="D206" s="5"/>
      <c r="F206" s="5"/>
      <c r="G206" s="5"/>
      <c r="H206" s="5"/>
      <c r="I206" s="5"/>
      <c r="J206" s="5"/>
      <c r="K206" s="5"/>
    </row>
    <row r="207" spans="1:39" s="28" customFormat="1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</row>
    <row r="208" spans="1:39" s="28" customFormat="1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</row>
    <row r="209" spans="1:39" ht="15" customHeight="1">
      <c r="A209" s="5"/>
      <c r="B209" s="5"/>
      <c r="C209" s="5"/>
      <c r="D209" s="5"/>
      <c r="F209" s="5"/>
      <c r="G209" s="5"/>
      <c r="H209" s="5"/>
      <c r="I209" s="5"/>
      <c r="J209" s="5"/>
      <c r="K209" s="5"/>
    </row>
    <row r="210" spans="1:39" ht="15" customHeight="1">
      <c r="A210" s="5"/>
      <c r="B210" s="5"/>
      <c r="C210" s="5"/>
      <c r="D210" s="5"/>
      <c r="F210" s="5"/>
      <c r="G210" s="5"/>
      <c r="H210" s="5"/>
      <c r="I210" s="5"/>
      <c r="J210" s="5"/>
      <c r="K210" s="5"/>
    </row>
    <row r="211" spans="1:39" ht="15" customHeight="1">
      <c r="A211" s="5"/>
      <c r="B211" s="5"/>
      <c r="C211" s="5"/>
      <c r="D211" s="5"/>
      <c r="F211" s="5"/>
      <c r="G211" s="5"/>
      <c r="H211" s="5"/>
      <c r="I211" s="5"/>
      <c r="J211" s="5"/>
      <c r="K211" s="5"/>
    </row>
    <row r="212" spans="1:39" s="28" customFormat="1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</row>
    <row r="213" spans="1:39" ht="15" customHeight="1">
      <c r="A213" s="5"/>
      <c r="B213" s="5"/>
      <c r="C213" s="5"/>
      <c r="D213" s="5"/>
      <c r="F213" s="5"/>
      <c r="G213" s="5"/>
      <c r="H213" s="5"/>
      <c r="I213" s="5"/>
      <c r="J213" s="5"/>
      <c r="K213" s="5"/>
    </row>
    <row r="214" spans="1:39" ht="15" customHeight="1">
      <c r="A214" s="5"/>
      <c r="B214" s="5"/>
      <c r="C214" s="5"/>
      <c r="D214" s="5"/>
      <c r="F214" s="5"/>
      <c r="G214" s="5"/>
      <c r="H214" s="5"/>
      <c r="I214" s="5"/>
      <c r="J214" s="5"/>
      <c r="K214" s="5"/>
    </row>
    <row r="215" spans="1:39" ht="15" customHeight="1">
      <c r="A215" s="5"/>
      <c r="B215" s="5"/>
      <c r="C215" s="5"/>
      <c r="D215" s="5"/>
      <c r="F215" s="5"/>
      <c r="G215" s="5"/>
      <c r="H215" s="5"/>
      <c r="I215" s="5"/>
      <c r="J215" s="5"/>
      <c r="K215" s="5"/>
    </row>
    <row r="216" spans="1:39" ht="15" customHeight="1">
      <c r="A216" s="5"/>
      <c r="B216" s="5"/>
      <c r="C216" s="5"/>
      <c r="D216" s="5"/>
      <c r="F216" s="5"/>
      <c r="G216" s="5"/>
      <c r="H216" s="5"/>
      <c r="I216" s="5"/>
      <c r="J216" s="5"/>
      <c r="K216" s="5"/>
    </row>
    <row r="217" spans="1:39" ht="15" customHeight="1">
      <c r="A217" s="5"/>
      <c r="B217" s="5"/>
      <c r="C217" s="5"/>
      <c r="D217" s="5"/>
      <c r="F217" s="5"/>
      <c r="G217" s="5"/>
      <c r="H217" s="5"/>
      <c r="I217" s="5"/>
      <c r="J217" s="5"/>
      <c r="K217" s="5"/>
    </row>
    <row r="218" spans="1:39" ht="15" customHeight="1">
      <c r="A218" s="5"/>
      <c r="B218" s="5"/>
      <c r="C218" s="5"/>
      <c r="D218" s="5"/>
      <c r="F218" s="5"/>
      <c r="G218" s="5"/>
      <c r="H218" s="5"/>
      <c r="I218" s="5"/>
      <c r="J218" s="5"/>
      <c r="K218" s="5"/>
    </row>
    <row r="219" spans="1:39" ht="15" customHeight="1">
      <c r="A219" s="5"/>
      <c r="B219" s="5"/>
      <c r="C219" s="5"/>
      <c r="D219" s="5"/>
      <c r="F219" s="5"/>
      <c r="G219" s="5"/>
      <c r="H219" s="5"/>
      <c r="I219" s="5"/>
      <c r="J219" s="5"/>
      <c r="K219" s="5"/>
    </row>
    <row r="220" spans="1:39" ht="15" customHeight="1">
      <c r="A220" s="5"/>
      <c r="B220" s="5"/>
      <c r="C220" s="5"/>
      <c r="D220" s="5"/>
      <c r="F220" s="5"/>
      <c r="G220" s="5"/>
      <c r="H220" s="5"/>
      <c r="I220" s="5"/>
      <c r="J220" s="5"/>
      <c r="K220" s="5"/>
    </row>
    <row r="221" spans="1:39" ht="15" customHeight="1">
      <c r="A221" s="5"/>
      <c r="B221" s="5"/>
      <c r="C221" s="5"/>
      <c r="D221" s="5"/>
      <c r="F221" s="5"/>
      <c r="G221" s="5"/>
      <c r="H221" s="5"/>
      <c r="I221" s="5"/>
      <c r="J221" s="5"/>
      <c r="K221" s="5"/>
    </row>
    <row r="222" spans="1:39" ht="15" customHeight="1">
      <c r="A222" s="5"/>
      <c r="B222" s="5"/>
      <c r="C222" s="5"/>
      <c r="D222" s="5"/>
      <c r="F222" s="5"/>
      <c r="G222" s="5"/>
      <c r="H222" s="5"/>
      <c r="I222" s="5"/>
      <c r="J222" s="5"/>
      <c r="K222" s="5"/>
    </row>
    <row r="223" spans="1:39" ht="15" customHeight="1">
      <c r="A223" s="5"/>
      <c r="B223" s="5"/>
      <c r="C223" s="5"/>
      <c r="D223" s="5"/>
      <c r="F223" s="5"/>
      <c r="G223" s="5"/>
      <c r="H223" s="5"/>
      <c r="I223" s="5"/>
      <c r="J223" s="5"/>
      <c r="K223" s="5"/>
    </row>
    <row r="224" spans="1:39" ht="15" customHeight="1">
      <c r="A224" s="5"/>
      <c r="B224" s="5"/>
      <c r="C224" s="5"/>
      <c r="D224" s="5"/>
      <c r="F224" s="5"/>
      <c r="G224" s="5"/>
      <c r="H224" s="5"/>
      <c r="I224" s="5"/>
      <c r="J224" s="5"/>
      <c r="K224" s="5"/>
    </row>
    <row r="225" spans="1:11" ht="15" customHeight="1">
      <c r="A225" s="5"/>
      <c r="B225" s="5"/>
      <c r="C225" s="5"/>
      <c r="D225" s="5"/>
      <c r="F225" s="5"/>
      <c r="G225" s="5"/>
      <c r="H225" s="5"/>
      <c r="I225" s="5"/>
      <c r="J225" s="5"/>
      <c r="K225" s="5"/>
    </row>
    <row r="226" spans="1:11" ht="15" customHeight="1">
      <c r="A226" s="5"/>
      <c r="B226" s="5"/>
      <c r="C226" s="5"/>
      <c r="D226" s="5"/>
      <c r="F226" s="5"/>
      <c r="G226" s="5"/>
      <c r="H226" s="5"/>
      <c r="I226" s="5"/>
      <c r="J226" s="5"/>
      <c r="K226" s="5"/>
    </row>
    <row r="227" spans="1:11" ht="15" customHeight="1">
      <c r="A227" s="5"/>
      <c r="B227" s="5"/>
      <c r="C227" s="5"/>
      <c r="D227" s="5"/>
      <c r="F227" s="5"/>
      <c r="G227" s="5"/>
      <c r="H227" s="5"/>
      <c r="I227" s="5"/>
      <c r="J227" s="5"/>
      <c r="K227" s="5"/>
    </row>
    <row r="228" spans="1:11" ht="15" customHeight="1">
      <c r="A228" s="5"/>
      <c r="B228" s="5"/>
      <c r="C228" s="5"/>
      <c r="D228" s="5"/>
      <c r="F228" s="5"/>
      <c r="G228" s="5"/>
      <c r="H228" s="5"/>
      <c r="I228" s="5"/>
      <c r="J228" s="5"/>
      <c r="K228" s="5"/>
    </row>
    <row r="229" spans="1:11" ht="15" customHeight="1">
      <c r="A229" s="5"/>
      <c r="B229" s="5"/>
      <c r="C229" s="5"/>
      <c r="D229" s="5"/>
      <c r="F229" s="5"/>
      <c r="G229" s="5"/>
      <c r="H229" s="5"/>
      <c r="I229" s="5"/>
      <c r="J229" s="5"/>
      <c r="K229" s="5"/>
    </row>
    <row r="230" spans="1:11" ht="15" customHeight="1">
      <c r="A230" s="5"/>
      <c r="B230" s="5"/>
      <c r="C230" s="5"/>
      <c r="D230" s="5"/>
      <c r="F230" s="5"/>
      <c r="G230" s="5"/>
      <c r="H230" s="5"/>
      <c r="I230" s="5"/>
      <c r="J230" s="5"/>
      <c r="K230" s="5"/>
    </row>
    <row r="231" spans="1:11" ht="15" customHeight="1">
      <c r="A231" s="5"/>
      <c r="B231" s="5"/>
      <c r="C231" s="5"/>
      <c r="D231" s="5"/>
      <c r="F231" s="5"/>
      <c r="G231" s="5"/>
      <c r="H231" s="5"/>
      <c r="I231" s="5"/>
      <c r="J231" s="5"/>
      <c r="K231" s="5"/>
    </row>
    <row r="232" spans="1:11" ht="15" customHeight="1">
      <c r="A232" s="5"/>
      <c r="B232" s="5"/>
      <c r="C232" s="5"/>
      <c r="D232" s="5"/>
      <c r="F232" s="5"/>
      <c r="G232" s="5"/>
      <c r="H232" s="5"/>
      <c r="I232" s="5"/>
      <c r="J232" s="5"/>
      <c r="K232" s="5"/>
    </row>
    <row r="233" spans="1:11" ht="15" customHeight="1">
      <c r="A233" s="5"/>
      <c r="B233" s="5"/>
      <c r="C233" s="5"/>
      <c r="D233" s="5"/>
      <c r="F233" s="5"/>
      <c r="G233" s="5"/>
      <c r="H233" s="5"/>
      <c r="I233" s="5"/>
      <c r="J233" s="5"/>
      <c r="K233" s="5"/>
    </row>
    <row r="234" spans="1:11" ht="15" customHeight="1">
      <c r="A234" s="5"/>
      <c r="B234" s="5"/>
      <c r="C234" s="5"/>
      <c r="D234" s="5"/>
      <c r="F234" s="5"/>
      <c r="G234" s="5"/>
      <c r="H234" s="5"/>
      <c r="I234" s="5"/>
      <c r="J234" s="5"/>
      <c r="K234" s="5"/>
    </row>
    <row r="235" spans="1:11" ht="15" customHeight="1">
      <c r="A235" s="5"/>
      <c r="B235" s="5"/>
      <c r="C235" s="5"/>
      <c r="D235" s="5"/>
      <c r="F235" s="5"/>
      <c r="G235" s="5"/>
      <c r="H235" s="5"/>
      <c r="I235" s="5"/>
      <c r="J235" s="5"/>
      <c r="K235" s="5"/>
    </row>
    <row r="236" spans="1:11" ht="15" customHeight="1">
      <c r="A236" s="5"/>
      <c r="B236" s="5"/>
      <c r="C236" s="5"/>
      <c r="D236" s="5"/>
      <c r="F236" s="5"/>
      <c r="G236" s="5"/>
      <c r="H236" s="5"/>
      <c r="I236" s="5"/>
      <c r="J236" s="5"/>
      <c r="K236" s="5"/>
    </row>
    <row r="237" spans="1:11" ht="15" customHeight="1">
      <c r="A237" s="5"/>
      <c r="B237" s="5"/>
      <c r="C237" s="5"/>
      <c r="D237" s="5"/>
      <c r="F237" s="5"/>
      <c r="G237" s="5"/>
      <c r="H237" s="5"/>
      <c r="I237" s="5"/>
      <c r="J237" s="5"/>
      <c r="K237" s="5"/>
    </row>
    <row r="238" spans="1:11" ht="1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</row>
    <row r="239" spans="1:11" ht="1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</row>
    <row r="240" spans="1:11" ht="1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</row>
    <row r="241" spans="1:39" ht="15" customHeight="1">
      <c r="A241" s="5"/>
      <c r="B241" s="5"/>
      <c r="C241" s="5"/>
      <c r="D241" s="5"/>
      <c r="F241" s="5"/>
      <c r="G241" s="5"/>
      <c r="H241" s="5"/>
      <c r="I241" s="5"/>
      <c r="J241" s="5"/>
      <c r="K241" s="5"/>
    </row>
    <row r="242" spans="1:39" ht="15" customHeight="1">
      <c r="A242" s="5"/>
      <c r="B242" s="5"/>
      <c r="C242" s="5"/>
      <c r="D242" s="5"/>
      <c r="F242" s="5"/>
      <c r="G242" s="5"/>
      <c r="H242" s="5"/>
      <c r="I242" s="5"/>
      <c r="J242" s="5"/>
      <c r="K242" s="5"/>
    </row>
    <row r="243" spans="1:39" ht="15" customHeight="1">
      <c r="A243" s="5"/>
      <c r="B243" s="5"/>
      <c r="C243" s="5"/>
      <c r="D243" s="5"/>
      <c r="F243" s="5"/>
      <c r="G243" s="5"/>
      <c r="H243" s="5"/>
      <c r="I243" s="5"/>
      <c r="J243" s="5"/>
      <c r="K243" s="5"/>
    </row>
    <row r="244" spans="1:39" ht="15" customHeight="1">
      <c r="A244" s="5"/>
      <c r="B244" s="5"/>
      <c r="C244" s="5"/>
      <c r="D244" s="5"/>
      <c r="F244" s="5"/>
      <c r="G244" s="5"/>
      <c r="H244" s="5"/>
      <c r="I244" s="5"/>
      <c r="J244" s="5"/>
      <c r="K244" s="5"/>
    </row>
    <row r="245" spans="1:39" ht="1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39" ht="15" customHeight="1">
      <c r="A246" s="5"/>
      <c r="B246" s="5"/>
      <c r="C246" s="5"/>
      <c r="D246" s="5"/>
      <c r="F246" s="5"/>
      <c r="G246" s="5"/>
      <c r="H246" s="5"/>
      <c r="I246" s="5"/>
      <c r="J246" s="5"/>
      <c r="K246" s="5"/>
    </row>
    <row r="247" spans="1:39" ht="15" customHeight="1">
      <c r="A247" s="5"/>
      <c r="B247" s="5"/>
      <c r="C247" s="5"/>
      <c r="D247" s="5"/>
      <c r="F247" s="5"/>
      <c r="G247" s="5"/>
      <c r="H247" s="5"/>
      <c r="I247" s="5"/>
      <c r="J247" s="5"/>
      <c r="K247" s="5"/>
    </row>
    <row r="248" spans="1:39" s="28" customFormat="1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</row>
    <row r="249" spans="1:39" s="28" customFormat="1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</row>
    <row r="250" spans="1:39" s="28" customFormat="1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</row>
    <row r="251" spans="1:39" ht="15" customHeight="1">
      <c r="A251" s="5"/>
      <c r="B251" s="5"/>
      <c r="C251" s="5"/>
      <c r="D251" s="5"/>
      <c r="F251" s="5"/>
      <c r="G251" s="5"/>
      <c r="H251" s="5"/>
      <c r="I251" s="5"/>
      <c r="J251" s="5"/>
      <c r="K251" s="5"/>
    </row>
    <row r="252" spans="1:39" ht="15" customHeight="1">
      <c r="A252" s="5"/>
      <c r="B252" s="5"/>
      <c r="C252" s="5"/>
      <c r="D252" s="5"/>
      <c r="F252" s="5"/>
      <c r="G252" s="5"/>
      <c r="H252" s="5"/>
      <c r="I252" s="5"/>
      <c r="J252" s="5"/>
      <c r="K252" s="5"/>
    </row>
    <row r="253" spans="1:39" ht="15" customHeight="1">
      <c r="A253" s="5"/>
      <c r="B253" s="5"/>
      <c r="C253" s="5"/>
      <c r="D253" s="5"/>
      <c r="F253" s="5"/>
      <c r="G253" s="5"/>
      <c r="H253" s="5"/>
      <c r="I253" s="5"/>
      <c r="J253" s="5"/>
      <c r="K253" s="5"/>
    </row>
    <row r="254" spans="1:39" ht="15" customHeight="1">
      <c r="A254" s="5"/>
      <c r="B254" s="5"/>
      <c r="C254" s="5"/>
      <c r="D254" s="5"/>
      <c r="F254" s="5"/>
      <c r="G254" s="5"/>
      <c r="H254" s="5"/>
      <c r="I254" s="5"/>
      <c r="J254" s="5"/>
      <c r="K254" s="5"/>
    </row>
    <row r="255" spans="1:39" s="27" customFormat="1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</row>
    <row r="256" spans="1:39" ht="15" customHeight="1">
      <c r="A256" s="5"/>
      <c r="B256" s="5"/>
      <c r="C256" s="5"/>
      <c r="D256" s="5"/>
      <c r="F256" s="5"/>
      <c r="G256" s="5"/>
      <c r="H256" s="5"/>
      <c r="I256" s="5"/>
      <c r="J256" s="5"/>
      <c r="K256" s="5"/>
    </row>
    <row r="257" spans="1:11" ht="15" customHeight="1">
      <c r="A257" s="5"/>
      <c r="B257" s="5"/>
      <c r="C257" s="5"/>
      <c r="D257" s="5"/>
      <c r="F257" s="5"/>
      <c r="G257" s="5"/>
      <c r="H257" s="5"/>
      <c r="I257" s="5"/>
      <c r="J257" s="5"/>
      <c r="K257" s="5"/>
    </row>
    <row r="258" spans="1:11" ht="15" customHeight="1">
      <c r="A258" s="5"/>
      <c r="B258" s="5"/>
      <c r="C258" s="5"/>
      <c r="D258" s="5"/>
      <c r="F258" s="5"/>
      <c r="G258" s="5"/>
      <c r="H258" s="5"/>
      <c r="I258" s="5"/>
      <c r="J258" s="5"/>
      <c r="K258" s="5"/>
    </row>
    <row r="259" spans="1:11" ht="15" customHeight="1">
      <c r="A259" s="5"/>
      <c r="B259" s="5"/>
      <c r="C259" s="5"/>
      <c r="D259" s="5"/>
      <c r="F259" s="5"/>
      <c r="G259" s="5"/>
      <c r="H259" s="5"/>
      <c r="I259" s="5"/>
      <c r="J259" s="5"/>
      <c r="K259" s="5"/>
    </row>
    <row r="260" spans="1:11" ht="15" customHeight="1">
      <c r="A260" s="5"/>
      <c r="B260" s="5"/>
      <c r="C260" s="5"/>
      <c r="D260" s="5"/>
      <c r="F260" s="5"/>
      <c r="G260" s="5"/>
      <c r="H260" s="5"/>
      <c r="I260" s="5"/>
      <c r="J260" s="5"/>
      <c r="K260" s="5"/>
    </row>
    <row r="261" spans="1:11" ht="15" customHeight="1">
      <c r="A261" s="5"/>
      <c r="B261" s="5"/>
      <c r="C261" s="5"/>
      <c r="D261" s="5"/>
      <c r="F261" s="5"/>
      <c r="G261" s="5"/>
      <c r="H261" s="5"/>
      <c r="I261" s="5"/>
      <c r="J261" s="5"/>
      <c r="K261" s="5"/>
    </row>
    <row r="262" spans="1:11" ht="15" customHeight="1">
      <c r="A262" s="5"/>
      <c r="B262" s="5"/>
      <c r="C262" s="5"/>
      <c r="D262" s="5"/>
      <c r="F262" s="5"/>
      <c r="G262" s="5"/>
      <c r="H262" s="5"/>
      <c r="I262" s="5"/>
      <c r="J262" s="5"/>
      <c r="K262" s="5"/>
    </row>
    <row r="263" spans="1:11" ht="15" customHeight="1">
      <c r="A263" s="5"/>
      <c r="B263" s="5"/>
      <c r="C263" s="5"/>
      <c r="D263" s="5"/>
      <c r="F263" s="5"/>
      <c r="G263" s="5"/>
      <c r="H263" s="5"/>
      <c r="I263" s="5"/>
      <c r="J263" s="5"/>
      <c r="K263" s="5"/>
    </row>
    <row r="264" spans="1:11" ht="15" customHeight="1">
      <c r="A264" s="5"/>
      <c r="B264" s="5"/>
      <c r="C264" s="5"/>
      <c r="D264" s="5"/>
      <c r="F264" s="5"/>
      <c r="G264" s="5"/>
      <c r="H264" s="5"/>
      <c r="I264" s="5"/>
      <c r="J264" s="5"/>
      <c r="K264" s="5"/>
    </row>
    <row r="265" spans="1:11" ht="15" customHeight="1">
      <c r="A265" s="5"/>
      <c r="B265" s="5"/>
      <c r="C265" s="5"/>
      <c r="D265" s="5"/>
      <c r="F265" s="5"/>
      <c r="G265" s="5"/>
      <c r="H265" s="5"/>
      <c r="I265" s="5"/>
      <c r="J265" s="5"/>
      <c r="K265" s="5"/>
    </row>
    <row r="266" spans="1:11" ht="15" customHeight="1">
      <c r="A266" s="5"/>
      <c r="B266" s="5"/>
      <c r="C266" s="5"/>
      <c r="D266" s="5"/>
      <c r="F266" s="5"/>
      <c r="G266" s="5"/>
      <c r="H266" s="5"/>
      <c r="I266" s="5"/>
      <c r="J266" s="5"/>
      <c r="K266" s="5"/>
    </row>
    <row r="267" spans="1:11" ht="15" customHeight="1">
      <c r="A267" s="5"/>
      <c r="B267" s="5"/>
      <c r="C267" s="5"/>
      <c r="D267" s="5"/>
      <c r="F267" s="5"/>
      <c r="G267" s="5"/>
      <c r="H267" s="5"/>
      <c r="I267" s="5"/>
      <c r="J267" s="5"/>
      <c r="K267" s="5"/>
    </row>
    <row r="268" spans="1:11" ht="15" customHeight="1">
      <c r="A268" s="5"/>
      <c r="B268" s="5"/>
      <c r="C268" s="5"/>
      <c r="D268" s="5"/>
      <c r="F268" s="5"/>
      <c r="G268" s="5"/>
      <c r="H268" s="5"/>
      <c r="I268" s="5"/>
      <c r="J268" s="5"/>
      <c r="K268" s="5"/>
    </row>
    <row r="269" spans="1:11" ht="15" customHeight="1">
      <c r="A269" s="5"/>
      <c r="B269" s="5"/>
      <c r="C269" s="5"/>
      <c r="D269" s="5"/>
      <c r="F269" s="5"/>
      <c r="G269" s="5"/>
      <c r="H269" s="5"/>
      <c r="I269" s="5"/>
      <c r="J269" s="5"/>
      <c r="K269" s="5"/>
    </row>
    <row r="270" spans="1:11" ht="15" customHeight="1">
      <c r="A270" s="5"/>
      <c r="B270" s="5"/>
      <c r="C270" s="5"/>
      <c r="D270" s="5"/>
      <c r="F270" s="5"/>
      <c r="G270" s="5"/>
      <c r="H270" s="5"/>
      <c r="I270" s="5"/>
      <c r="J270" s="5"/>
      <c r="K270" s="5"/>
    </row>
    <row r="271" spans="1:11" ht="15" customHeight="1">
      <c r="A271" s="5"/>
      <c r="B271" s="5"/>
      <c r="C271" s="5"/>
      <c r="D271" s="5"/>
      <c r="F271" s="5"/>
      <c r="G271" s="5"/>
      <c r="H271" s="5"/>
      <c r="I271" s="5"/>
      <c r="J271" s="5"/>
      <c r="K271" s="5"/>
    </row>
    <row r="272" spans="1:11" ht="15" customHeight="1">
      <c r="A272" s="5"/>
      <c r="B272" s="5"/>
      <c r="C272" s="5"/>
      <c r="D272" s="5"/>
      <c r="F272" s="5"/>
      <c r="G272" s="5"/>
      <c r="H272" s="5"/>
      <c r="I272" s="5"/>
      <c r="J272" s="5"/>
      <c r="K272" s="5"/>
    </row>
    <row r="273" spans="1:11" ht="15" customHeight="1">
      <c r="A273" s="5"/>
      <c r="B273" s="5"/>
      <c r="C273" s="5"/>
      <c r="D273" s="5"/>
      <c r="F273" s="5"/>
      <c r="G273" s="5"/>
      <c r="H273" s="5"/>
      <c r="I273" s="5"/>
      <c r="J273" s="5"/>
      <c r="K273" s="5"/>
    </row>
    <row r="274" spans="1:11" ht="15" customHeight="1">
      <c r="A274" s="5"/>
      <c r="B274" s="5"/>
      <c r="C274" s="5"/>
      <c r="D274" s="5"/>
      <c r="F274" s="5"/>
      <c r="G274" s="5"/>
      <c r="H274" s="5"/>
      <c r="I274" s="5"/>
      <c r="J274" s="5"/>
      <c r="K274" s="5"/>
    </row>
    <row r="275" spans="1:11" ht="15" customHeight="1">
      <c r="A275" s="5"/>
      <c r="B275" s="5"/>
      <c r="C275" s="5"/>
      <c r="D275" s="5"/>
      <c r="F275" s="5"/>
      <c r="G275" s="5"/>
      <c r="H275" s="5"/>
      <c r="I275" s="5"/>
      <c r="J275" s="5"/>
      <c r="K275" s="5"/>
    </row>
    <row r="276" spans="1:11" ht="15" customHeight="1">
      <c r="A276" s="5"/>
      <c r="B276" s="5"/>
      <c r="C276" s="5"/>
      <c r="D276" s="5"/>
      <c r="F276" s="5"/>
      <c r="G276" s="5"/>
      <c r="H276" s="5"/>
      <c r="I276" s="5"/>
      <c r="J276" s="5"/>
      <c r="K276" s="5"/>
    </row>
    <row r="277" spans="1:11" ht="15" customHeight="1">
      <c r="A277" s="5"/>
      <c r="B277" s="5"/>
      <c r="C277" s="5"/>
      <c r="D277" s="5"/>
      <c r="F277" s="5"/>
      <c r="G277" s="5"/>
      <c r="H277" s="5"/>
      <c r="I277" s="5"/>
      <c r="J277" s="5"/>
      <c r="K277" s="5"/>
    </row>
    <row r="278" spans="1:11" ht="15" customHeight="1">
      <c r="A278" s="5"/>
      <c r="B278" s="5"/>
      <c r="C278" s="5"/>
      <c r="D278" s="5"/>
      <c r="F278" s="5"/>
      <c r="G278" s="5"/>
      <c r="H278" s="5"/>
      <c r="I278" s="5"/>
      <c r="J278" s="5"/>
      <c r="K278" s="5"/>
    </row>
    <row r="279" spans="1:11" ht="15" customHeight="1">
      <c r="A279" s="5"/>
      <c r="B279" s="5"/>
      <c r="C279" s="5"/>
      <c r="D279" s="5"/>
      <c r="F279" s="5"/>
      <c r="G279" s="5"/>
      <c r="H279" s="5"/>
      <c r="I279" s="5"/>
      <c r="J279" s="5"/>
      <c r="K279" s="5"/>
    </row>
    <row r="280" spans="1:11" ht="15" customHeight="1">
      <c r="A280" s="5"/>
      <c r="B280" s="5"/>
      <c r="C280" s="5"/>
      <c r="D280" s="5"/>
      <c r="F280" s="5"/>
      <c r="G280" s="5"/>
      <c r="H280" s="5"/>
      <c r="I280" s="5"/>
      <c r="J280" s="5"/>
      <c r="K280" s="5"/>
    </row>
    <row r="281" spans="1:11" ht="15" customHeight="1">
      <c r="A281" s="5"/>
      <c r="B281" s="5"/>
      <c r="C281" s="5"/>
      <c r="D281" s="5"/>
      <c r="F281" s="5"/>
      <c r="G281" s="5"/>
      <c r="H281" s="5"/>
      <c r="I281" s="5"/>
      <c r="J281" s="5"/>
      <c r="K281" s="5"/>
    </row>
    <row r="282" spans="1:11" ht="15" customHeight="1">
      <c r="A282" s="5"/>
      <c r="B282" s="5"/>
      <c r="C282" s="5"/>
      <c r="D282" s="5"/>
      <c r="F282" s="5"/>
      <c r="G282" s="5"/>
      <c r="H282" s="5"/>
      <c r="I282" s="5"/>
      <c r="J282" s="5"/>
      <c r="K282" s="5"/>
    </row>
    <row r="283" spans="1:11" ht="15" customHeight="1">
      <c r="A283" s="5"/>
      <c r="B283" s="5"/>
      <c r="C283" s="5"/>
      <c r="D283" s="5"/>
      <c r="F283" s="5"/>
      <c r="G283" s="5"/>
      <c r="H283" s="5"/>
      <c r="I283" s="5"/>
      <c r="J283" s="5"/>
      <c r="K283" s="5"/>
    </row>
    <row r="284" spans="1:11" ht="15" customHeight="1">
      <c r="A284" s="5"/>
      <c r="B284" s="5"/>
      <c r="C284" s="5"/>
      <c r="D284" s="5"/>
      <c r="F284" s="5"/>
      <c r="G284" s="5"/>
      <c r="H284" s="5"/>
      <c r="I284" s="5"/>
      <c r="J284" s="5"/>
      <c r="K284" s="5"/>
    </row>
    <row r="285" spans="1:11" ht="15" customHeight="1">
      <c r="A285" s="5"/>
      <c r="B285" s="5"/>
      <c r="C285" s="5"/>
      <c r="D285" s="5"/>
      <c r="F285" s="5"/>
      <c r="G285" s="5"/>
      <c r="H285" s="5"/>
      <c r="I285" s="5"/>
      <c r="J285" s="5"/>
      <c r="K285" s="5"/>
    </row>
    <row r="286" spans="1:11" ht="15" customHeight="1">
      <c r="A286" s="5"/>
      <c r="B286" s="5"/>
      <c r="C286" s="5"/>
      <c r="D286" s="5"/>
      <c r="F286" s="5"/>
      <c r="G286" s="5"/>
      <c r="H286" s="5"/>
      <c r="I286" s="5"/>
      <c r="J286" s="5"/>
      <c r="K286" s="5"/>
    </row>
    <row r="287" spans="1:11" ht="15" customHeight="1">
      <c r="A287" s="5"/>
      <c r="B287" s="5"/>
      <c r="C287" s="5"/>
      <c r="D287" s="5"/>
      <c r="F287" s="5"/>
      <c r="G287" s="5"/>
      <c r="H287" s="5"/>
      <c r="I287" s="5"/>
      <c r="J287" s="5"/>
      <c r="K287" s="5"/>
    </row>
    <row r="288" spans="1:11" ht="15" customHeight="1">
      <c r="A288" s="5"/>
      <c r="B288" s="5"/>
      <c r="C288" s="5"/>
      <c r="D288" s="5"/>
      <c r="F288" s="5"/>
      <c r="G288" s="5"/>
      <c r="H288" s="5"/>
      <c r="I288" s="5"/>
      <c r="J288" s="5"/>
      <c r="K288" s="5"/>
    </row>
    <row r="289" spans="1:11" ht="15" customHeight="1">
      <c r="A289" s="5"/>
      <c r="B289" s="5"/>
      <c r="C289" s="5"/>
      <c r="D289" s="5"/>
      <c r="F289" s="5"/>
      <c r="G289" s="5"/>
      <c r="H289" s="5"/>
      <c r="I289" s="5"/>
      <c r="J289" s="5"/>
      <c r="K289" s="5"/>
    </row>
    <row r="290" spans="1:11" ht="15" customHeight="1">
      <c r="A290" s="5"/>
      <c r="B290" s="5"/>
      <c r="C290" s="5"/>
      <c r="D290" s="5"/>
      <c r="F290" s="5"/>
      <c r="G290" s="5"/>
      <c r="H290" s="5"/>
      <c r="I290" s="5"/>
      <c r="J290" s="5"/>
      <c r="K290" s="5"/>
    </row>
    <row r="291" spans="1:11" ht="15" customHeight="1">
      <c r="A291" s="5"/>
      <c r="B291" s="5"/>
      <c r="C291" s="5"/>
      <c r="D291" s="5"/>
      <c r="F291" s="5"/>
      <c r="G291" s="5"/>
      <c r="H291" s="5"/>
      <c r="I291" s="5"/>
      <c r="J291" s="5"/>
      <c r="K291" s="5"/>
    </row>
    <row r="292" spans="1:11" ht="15" customHeight="1">
      <c r="A292" s="5"/>
      <c r="B292" s="5"/>
      <c r="C292" s="5"/>
      <c r="D292" s="5"/>
      <c r="F292" s="5"/>
      <c r="G292" s="5"/>
      <c r="H292" s="5"/>
      <c r="I292" s="5"/>
      <c r="J292" s="5"/>
      <c r="K292" s="5"/>
    </row>
    <row r="293" spans="1:11" ht="15" customHeight="1">
      <c r="A293" s="5"/>
      <c r="B293" s="5"/>
      <c r="C293" s="5"/>
      <c r="D293" s="5"/>
      <c r="F293" s="5"/>
      <c r="G293" s="5"/>
      <c r="H293" s="5"/>
      <c r="I293" s="5"/>
      <c r="J293" s="5"/>
      <c r="K293" s="5"/>
    </row>
    <row r="294" spans="1:11" ht="15" customHeight="1">
      <c r="A294" s="5"/>
      <c r="B294" s="5"/>
      <c r="C294" s="5"/>
      <c r="D294" s="5"/>
      <c r="F294" s="5"/>
      <c r="G294" s="5"/>
      <c r="H294" s="5"/>
      <c r="I294" s="5"/>
      <c r="J294" s="5"/>
      <c r="K294" s="5"/>
    </row>
    <row r="295" spans="1:11" ht="15" customHeight="1">
      <c r="A295" s="5"/>
      <c r="B295" s="5"/>
      <c r="C295" s="5"/>
      <c r="D295" s="5"/>
      <c r="F295" s="5"/>
      <c r="G295" s="5"/>
      <c r="H295" s="5"/>
      <c r="I295" s="5"/>
      <c r="J295" s="5"/>
      <c r="K295" s="5"/>
    </row>
    <row r="296" spans="1:11" ht="15" customHeight="1">
      <c r="A296" s="5"/>
      <c r="B296" s="5"/>
      <c r="C296" s="5"/>
      <c r="D296" s="5"/>
      <c r="F296" s="5"/>
      <c r="G296" s="5"/>
      <c r="H296" s="5"/>
      <c r="I296" s="5"/>
      <c r="J296" s="5"/>
      <c r="K296" s="5"/>
    </row>
    <row r="297" spans="1:11" ht="15" customHeight="1">
      <c r="A297" s="5"/>
      <c r="B297" s="5"/>
      <c r="C297" s="5"/>
      <c r="D297" s="5"/>
      <c r="F297" s="5"/>
      <c r="G297" s="5"/>
      <c r="H297" s="5"/>
      <c r="I297" s="5"/>
      <c r="J297" s="5"/>
      <c r="K297" s="5"/>
    </row>
    <row r="298" spans="1:11" ht="15" customHeight="1">
      <c r="A298" s="5"/>
      <c r="B298" s="5"/>
      <c r="C298" s="5"/>
      <c r="D298" s="5"/>
      <c r="F298" s="5"/>
      <c r="G298" s="5"/>
      <c r="H298" s="5"/>
      <c r="I298" s="5"/>
      <c r="J298" s="5"/>
      <c r="K298" s="5"/>
    </row>
    <row r="299" spans="1:11" ht="15" customHeight="1">
      <c r="A299" s="5"/>
      <c r="B299" s="5"/>
      <c r="C299" s="5"/>
      <c r="D299" s="5"/>
      <c r="F299" s="5"/>
      <c r="G299" s="5"/>
      <c r="H299" s="5"/>
      <c r="I299" s="5"/>
      <c r="J299" s="5"/>
      <c r="K299" s="5"/>
    </row>
    <row r="300" spans="1:11" ht="15" customHeight="1">
      <c r="A300" s="5"/>
      <c r="B300" s="5"/>
      <c r="C300" s="5"/>
      <c r="D300" s="5"/>
      <c r="F300" s="5"/>
      <c r="G300" s="5"/>
      <c r="H300" s="5"/>
      <c r="I300" s="5"/>
      <c r="J300" s="5"/>
      <c r="K300" s="5"/>
    </row>
    <row r="301" spans="1:11" ht="15" customHeight="1">
      <c r="A301" s="5"/>
      <c r="B301" s="5"/>
      <c r="C301" s="5"/>
      <c r="D301" s="5"/>
      <c r="F301" s="5"/>
      <c r="G301" s="5"/>
      <c r="H301" s="5"/>
      <c r="I301" s="5"/>
      <c r="J301" s="5"/>
      <c r="K301" s="5"/>
    </row>
    <row r="302" spans="1:11" ht="15" customHeight="1">
      <c r="A302" s="5"/>
      <c r="B302" s="5"/>
      <c r="C302" s="5"/>
      <c r="D302" s="5"/>
      <c r="F302" s="5"/>
      <c r="G302" s="5"/>
      <c r="H302" s="5"/>
      <c r="I302" s="5"/>
      <c r="J302" s="5"/>
      <c r="K302" s="5"/>
    </row>
    <row r="303" spans="1:11" ht="15" customHeight="1">
      <c r="A303" s="5"/>
      <c r="B303" s="5"/>
      <c r="C303" s="5"/>
      <c r="D303" s="5"/>
      <c r="F303" s="5"/>
      <c r="G303" s="5"/>
      <c r="H303" s="5"/>
      <c r="I303" s="5"/>
      <c r="J303" s="5"/>
      <c r="K303" s="5"/>
    </row>
    <row r="304" spans="1:11" ht="15" customHeight="1">
      <c r="A304" s="5"/>
      <c r="B304" s="5"/>
      <c r="C304" s="5"/>
      <c r="D304" s="5"/>
      <c r="F304" s="5"/>
      <c r="G304" s="5"/>
      <c r="H304" s="5"/>
      <c r="I304" s="5"/>
      <c r="J304" s="5"/>
      <c r="K304" s="5"/>
    </row>
    <row r="305" spans="1:11" ht="15" customHeight="1">
      <c r="A305" s="5"/>
      <c r="B305" s="5"/>
      <c r="C305" s="5"/>
      <c r="D305" s="5"/>
      <c r="F305" s="5"/>
      <c r="G305" s="5"/>
      <c r="H305" s="5"/>
      <c r="I305" s="5"/>
      <c r="J305" s="5"/>
      <c r="K305" s="5"/>
    </row>
    <row r="306" spans="1:11" ht="15" customHeight="1">
      <c r="A306" s="5"/>
      <c r="B306" s="5"/>
      <c r="C306" s="5"/>
      <c r="D306" s="5"/>
      <c r="F306" s="5"/>
      <c r="G306" s="5"/>
      <c r="H306" s="5"/>
      <c r="I306" s="5"/>
      <c r="J306" s="5"/>
      <c r="K306" s="5"/>
    </row>
    <row r="307" spans="1:11" ht="15" customHeight="1">
      <c r="A307" s="5"/>
      <c r="B307" s="5"/>
      <c r="C307" s="5"/>
      <c r="D307" s="5"/>
      <c r="F307" s="5"/>
      <c r="G307" s="5"/>
      <c r="H307" s="5"/>
      <c r="I307" s="5"/>
      <c r="J307" s="5"/>
      <c r="K307" s="5"/>
    </row>
    <row r="308" spans="1:11" ht="15" customHeight="1">
      <c r="A308" s="5"/>
      <c r="B308" s="5"/>
      <c r="C308" s="5"/>
      <c r="D308" s="5"/>
      <c r="F308" s="5"/>
      <c r="G308" s="5"/>
      <c r="H308" s="5"/>
      <c r="I308" s="5"/>
      <c r="J308" s="5"/>
      <c r="K308" s="5"/>
    </row>
    <row r="309" spans="1:11" ht="15" customHeight="1">
      <c r="A309" s="5"/>
      <c r="B309" s="5"/>
      <c r="C309" s="5"/>
      <c r="D309" s="5"/>
      <c r="F309" s="5"/>
      <c r="G309" s="5"/>
      <c r="H309" s="5"/>
      <c r="I309" s="5"/>
      <c r="J309" s="5"/>
      <c r="K309" s="5"/>
    </row>
    <row r="310" spans="1:11" ht="15" customHeight="1">
      <c r="A310" s="5"/>
      <c r="B310" s="5"/>
      <c r="C310" s="5"/>
      <c r="D310" s="5"/>
      <c r="F310" s="5"/>
      <c r="G310" s="5"/>
      <c r="H310" s="5"/>
      <c r="I310" s="5"/>
      <c r="J310" s="5"/>
      <c r="K310" s="5"/>
    </row>
    <row r="311" spans="1:11" ht="15" customHeight="1">
      <c r="A311" s="5"/>
      <c r="B311" s="5"/>
      <c r="C311" s="5"/>
      <c r="D311" s="5"/>
      <c r="F311" s="5"/>
      <c r="G311" s="5"/>
      <c r="H311" s="5"/>
      <c r="I311" s="5"/>
      <c r="J311" s="5"/>
      <c r="K311" s="5"/>
    </row>
    <row r="312" spans="1:11" ht="15" customHeight="1">
      <c r="A312" s="5"/>
      <c r="B312" s="5"/>
      <c r="C312" s="5"/>
      <c r="D312" s="5"/>
      <c r="F312" s="5"/>
      <c r="G312" s="5"/>
      <c r="H312" s="5"/>
      <c r="I312" s="5"/>
      <c r="J312" s="5"/>
      <c r="K312" s="5"/>
    </row>
    <row r="313" spans="1:11" ht="15" customHeight="1">
      <c r="A313" s="5"/>
      <c r="B313" s="5"/>
      <c r="C313" s="5"/>
      <c r="D313" s="5"/>
      <c r="F313" s="5"/>
      <c r="G313" s="5"/>
      <c r="H313" s="5"/>
      <c r="I313" s="5"/>
      <c r="J313" s="5"/>
      <c r="K313" s="5"/>
    </row>
    <row r="314" spans="1:11" ht="15" customHeight="1">
      <c r="A314" s="5"/>
      <c r="B314" s="5"/>
      <c r="C314" s="5"/>
      <c r="D314" s="5"/>
      <c r="F314" s="5"/>
      <c r="G314" s="5"/>
      <c r="H314" s="5"/>
      <c r="I314" s="5"/>
      <c r="J314" s="5"/>
      <c r="K314" s="5"/>
    </row>
    <row r="315" spans="1:11" ht="15" customHeight="1">
      <c r="A315" s="5"/>
      <c r="B315" s="5"/>
      <c r="C315" s="5"/>
      <c r="D315" s="5"/>
      <c r="F315" s="5"/>
      <c r="G315" s="5"/>
      <c r="H315" s="5"/>
      <c r="I315" s="5"/>
      <c r="J315" s="5"/>
      <c r="K315" s="5"/>
    </row>
    <row r="316" spans="1:11" ht="15" customHeight="1">
      <c r="A316" s="5"/>
      <c r="B316" s="5"/>
      <c r="C316" s="5"/>
      <c r="D316" s="5"/>
      <c r="F316" s="5"/>
      <c r="G316" s="5"/>
      <c r="H316" s="5"/>
      <c r="I316" s="5"/>
      <c r="J316" s="5"/>
      <c r="K316" s="5"/>
    </row>
    <row r="317" spans="1:11" ht="15" customHeight="1">
      <c r="A317" s="5"/>
      <c r="B317" s="5"/>
      <c r="C317" s="5"/>
      <c r="D317" s="5"/>
      <c r="F317" s="5"/>
      <c r="G317" s="5"/>
      <c r="H317" s="5"/>
      <c r="I317" s="5"/>
      <c r="J317" s="5"/>
      <c r="K317" s="5"/>
    </row>
    <row r="318" spans="1:11" ht="15" customHeight="1">
      <c r="A318" s="5"/>
      <c r="B318" s="5"/>
      <c r="C318" s="5"/>
      <c r="D318" s="5"/>
      <c r="F318" s="5"/>
      <c r="G318" s="5"/>
      <c r="H318" s="5"/>
      <c r="I318" s="5"/>
      <c r="J318" s="5"/>
      <c r="K318" s="5"/>
    </row>
    <row r="319" spans="1:11" ht="15" customHeight="1">
      <c r="A319" s="5"/>
      <c r="B319" s="5"/>
      <c r="C319" s="5"/>
      <c r="D319" s="5"/>
      <c r="F319" s="5"/>
      <c r="G319" s="5"/>
      <c r="H319" s="5"/>
      <c r="I319" s="5"/>
      <c r="J319" s="5"/>
      <c r="K319" s="5"/>
    </row>
    <row r="320" spans="1:11" ht="15" customHeight="1">
      <c r="A320" s="5"/>
      <c r="B320" s="5"/>
      <c r="C320" s="5"/>
      <c r="D320" s="5"/>
      <c r="F320" s="5"/>
      <c r="G320" s="5"/>
      <c r="H320" s="5"/>
      <c r="I320" s="5"/>
      <c r="J320" s="5"/>
      <c r="K320" s="5"/>
    </row>
    <row r="321" spans="1:11" ht="15" customHeight="1">
      <c r="A321" s="5"/>
      <c r="B321" s="5"/>
      <c r="C321" s="5"/>
      <c r="D321" s="5"/>
      <c r="F321" s="5"/>
      <c r="G321" s="5"/>
      <c r="H321" s="5"/>
      <c r="I321" s="5"/>
      <c r="J321" s="5"/>
      <c r="K321" s="5"/>
    </row>
    <row r="322" spans="1:11" ht="15" customHeight="1">
      <c r="A322" s="5"/>
      <c r="B322" s="5"/>
      <c r="C322" s="5"/>
      <c r="D322" s="5"/>
      <c r="F322" s="5"/>
      <c r="G322" s="5"/>
      <c r="H322" s="5"/>
      <c r="I322" s="5"/>
      <c r="J322" s="5"/>
      <c r="K322" s="5"/>
    </row>
    <row r="323" spans="1:11" ht="15" customHeight="1">
      <c r="A323" s="5"/>
      <c r="B323" s="5"/>
      <c r="C323" s="5"/>
      <c r="D323" s="5"/>
      <c r="F323" s="5"/>
      <c r="G323" s="5"/>
      <c r="H323" s="5"/>
      <c r="I323" s="5"/>
      <c r="J323" s="5"/>
      <c r="K323" s="5"/>
    </row>
    <row r="324" spans="1:11" ht="15" customHeight="1">
      <c r="A324" s="5"/>
      <c r="B324" s="5"/>
      <c r="C324" s="5"/>
      <c r="D324" s="5"/>
      <c r="F324" s="5"/>
      <c r="G324" s="5"/>
      <c r="H324" s="5"/>
      <c r="I324" s="5"/>
      <c r="J324" s="5"/>
      <c r="K324" s="5"/>
    </row>
    <row r="325" spans="1:11" ht="15" customHeight="1">
      <c r="A325" s="5"/>
      <c r="B325" s="5"/>
      <c r="C325" s="5"/>
      <c r="D325" s="5"/>
      <c r="F325" s="5"/>
      <c r="G325" s="5"/>
      <c r="H325" s="5"/>
      <c r="I325" s="5"/>
      <c r="J325" s="5"/>
      <c r="K325" s="5"/>
    </row>
    <row r="326" spans="1:11" ht="15" customHeight="1">
      <c r="A326" s="5"/>
      <c r="B326" s="5"/>
      <c r="C326" s="5"/>
      <c r="D326" s="5"/>
      <c r="F326" s="5"/>
      <c r="G326" s="5"/>
      <c r="H326" s="5"/>
      <c r="I326" s="5"/>
      <c r="J326" s="5"/>
      <c r="K326" s="5"/>
    </row>
    <row r="327" spans="1:11" ht="15" customHeight="1">
      <c r="A327" s="5"/>
      <c r="B327" s="5"/>
      <c r="C327" s="5"/>
      <c r="D327" s="5"/>
      <c r="F327" s="5"/>
      <c r="G327" s="5"/>
      <c r="H327" s="5"/>
      <c r="I327" s="5"/>
      <c r="J327" s="5"/>
      <c r="K327" s="5"/>
    </row>
    <row r="328" spans="1:11" ht="15" customHeight="1">
      <c r="A328" s="5"/>
      <c r="B328" s="5"/>
      <c r="C328" s="5"/>
      <c r="D328" s="5"/>
      <c r="F328" s="5"/>
      <c r="G328" s="5"/>
      <c r="H328" s="5"/>
      <c r="I328" s="5"/>
      <c r="J328" s="5"/>
      <c r="K328" s="5"/>
    </row>
    <row r="329" spans="1:11" ht="15" customHeight="1">
      <c r="A329" s="5"/>
      <c r="B329" s="5"/>
      <c r="C329" s="5"/>
      <c r="D329" s="5"/>
      <c r="F329" s="5"/>
      <c r="G329" s="5"/>
      <c r="H329" s="5"/>
      <c r="I329" s="5"/>
      <c r="J329" s="5"/>
      <c r="K329" s="5"/>
    </row>
    <row r="330" spans="1:11" ht="15" customHeight="1">
      <c r="A330" s="5"/>
      <c r="B330" s="5"/>
      <c r="C330" s="5"/>
      <c r="D330" s="5"/>
      <c r="F330" s="5"/>
      <c r="G330" s="5"/>
      <c r="H330" s="5"/>
      <c r="I330" s="5"/>
      <c r="J330" s="5"/>
      <c r="K330" s="5"/>
    </row>
    <row r="331" spans="1:11" ht="15" customHeight="1">
      <c r="A331" s="5"/>
      <c r="B331" s="5"/>
      <c r="C331" s="5"/>
      <c r="D331" s="5"/>
      <c r="F331" s="5"/>
      <c r="G331" s="5"/>
      <c r="H331" s="5"/>
      <c r="I331" s="5"/>
      <c r="J331" s="5"/>
      <c r="K331" s="5"/>
    </row>
    <row r="332" spans="1:11" ht="15" customHeight="1">
      <c r="A332" s="5"/>
      <c r="B332" s="5"/>
      <c r="C332" s="5"/>
      <c r="D332" s="5"/>
      <c r="F332" s="5"/>
      <c r="G332" s="5"/>
      <c r="H332" s="5"/>
      <c r="I332" s="5"/>
      <c r="J332" s="5"/>
      <c r="K332" s="5"/>
    </row>
    <row r="333" spans="1:11" ht="15" customHeight="1">
      <c r="A333" s="5"/>
      <c r="B333" s="5"/>
      <c r="C333" s="5"/>
      <c r="D333" s="5"/>
      <c r="F333" s="5"/>
      <c r="G333" s="5"/>
      <c r="H333" s="5"/>
      <c r="I333" s="5"/>
      <c r="J333" s="5"/>
      <c r="K333" s="5"/>
    </row>
    <row r="334" spans="1:11" ht="15" customHeight="1">
      <c r="A334" s="5"/>
      <c r="B334" s="5"/>
      <c r="C334" s="5"/>
      <c r="D334" s="5"/>
      <c r="F334" s="5"/>
      <c r="G334" s="5"/>
      <c r="H334" s="5"/>
      <c r="I334" s="5"/>
      <c r="J334" s="5"/>
      <c r="K334" s="5"/>
    </row>
    <row r="335" spans="1:11" ht="15" customHeight="1">
      <c r="A335" s="5"/>
      <c r="B335" s="5"/>
      <c r="C335" s="5"/>
      <c r="D335" s="5"/>
      <c r="F335" s="5"/>
      <c r="G335" s="5"/>
      <c r="H335" s="5"/>
      <c r="I335" s="5"/>
      <c r="J335" s="5"/>
      <c r="K335" s="5"/>
    </row>
    <row r="336" spans="1:11" ht="15" customHeight="1">
      <c r="A336" s="5"/>
      <c r="B336" s="5"/>
      <c r="C336" s="5"/>
      <c r="D336" s="5"/>
      <c r="F336" s="5"/>
      <c r="G336" s="5"/>
      <c r="H336" s="5"/>
      <c r="I336" s="5"/>
      <c r="J336" s="5"/>
      <c r="K336" s="5"/>
    </row>
    <row r="359" spans="12:12" ht="15" customHeight="1">
      <c r="L359" s="15"/>
    </row>
    <row r="360" spans="12:12" ht="15" customHeight="1">
      <c r="L360" s="15"/>
    </row>
    <row r="400" spans="1:39" s="15" customFormat="1" ht="15" customHeight="1">
      <c r="A400" s="2"/>
      <c r="B400" s="3"/>
      <c r="C400" s="3"/>
      <c r="D400" s="3"/>
      <c r="E400" s="5"/>
      <c r="F400" s="4"/>
      <c r="G400" s="36"/>
      <c r="H400" s="4"/>
      <c r="I400" s="4"/>
      <c r="J400" s="4"/>
      <c r="K400" s="4"/>
      <c r="L400" s="5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</row>
    <row r="401" spans="1:39" s="15" customFormat="1" ht="15" customHeight="1">
      <c r="A401" s="2"/>
      <c r="B401" s="3"/>
      <c r="C401" s="3"/>
      <c r="D401" s="3"/>
      <c r="E401" s="5"/>
      <c r="F401" s="4"/>
      <c r="G401" s="36"/>
      <c r="H401" s="4"/>
      <c r="I401" s="4"/>
      <c r="J401" s="4"/>
      <c r="K401" s="4"/>
      <c r="L401" s="5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</row>
    <row r="441" spans="13:14" ht="15" customHeight="1">
      <c r="M441" s="21"/>
      <c r="N441" s="21"/>
    </row>
  </sheetData>
  <mergeCells count="47">
    <mergeCell ref="A127:C127"/>
    <mergeCell ref="B35:C35"/>
    <mergeCell ref="B36:C36"/>
    <mergeCell ref="B40:C40"/>
    <mergeCell ref="A101:C101"/>
    <mergeCell ref="B41:C41"/>
    <mergeCell ref="B46:C46"/>
    <mergeCell ref="B52:C52"/>
    <mergeCell ref="B50:C50"/>
    <mergeCell ref="A92:C92"/>
    <mergeCell ref="A93:C93"/>
    <mergeCell ref="A78:C78"/>
    <mergeCell ref="A66:C66"/>
    <mergeCell ref="A79:C79"/>
    <mergeCell ref="A118:C118"/>
    <mergeCell ref="A160:A164"/>
    <mergeCell ref="C160:C164"/>
    <mergeCell ref="A102:A106"/>
    <mergeCell ref="C102:C106"/>
    <mergeCell ref="A107:C108"/>
    <mergeCell ref="A112:C112"/>
    <mergeCell ref="A114:C114"/>
    <mergeCell ref="A115:C115"/>
    <mergeCell ref="A116:C116"/>
    <mergeCell ref="A111:C111"/>
    <mergeCell ref="A121:C121"/>
    <mergeCell ref="A113:C113"/>
    <mergeCell ref="A122:C122"/>
    <mergeCell ref="A123:C123"/>
    <mergeCell ref="A110:C110"/>
    <mergeCell ref="A117:C117"/>
    <mergeCell ref="D103:E103"/>
    <mergeCell ref="D104:E104"/>
    <mergeCell ref="D4:E4"/>
    <mergeCell ref="A2:A6"/>
    <mergeCell ref="C2:C6"/>
    <mergeCell ref="D3:E3"/>
    <mergeCell ref="A99:C99"/>
    <mergeCell ref="A94:C94"/>
    <mergeCell ref="A95:C95"/>
    <mergeCell ref="A96:C96"/>
    <mergeCell ref="A97:C97"/>
    <mergeCell ref="A98:C98"/>
    <mergeCell ref="B13:C13"/>
    <mergeCell ref="B16:C16"/>
    <mergeCell ref="B27:C27"/>
    <mergeCell ref="B32:C32"/>
  </mergeCells>
  <phoneticPr fontId="0" type="noConversion"/>
  <conditionalFormatting sqref="E10:E11 E26:E27 A30:A31 A34:C35 E15 A25:C27 A10:C11 A132:C132 B109:C110 B133:C174 B112:C131 A109:A174 D38:D101 A100:C100 F109:H174 E141:E174 E38 E32:E34 E67:H67 E41:E101 F38:H101 A38:A101 B38:C78 B80:C99 A79:C79 A117:H117 A126:E126 E109:E139 E159:H159 D109:D174">
    <cfRule type="expression" dxfId="38" priority="104" stopIfTrue="1">
      <formula>$P10=1</formula>
    </cfRule>
  </conditionalFormatting>
  <conditionalFormatting sqref="D165:E165 E168 E166 E164 E118 E132 E150:F151 E152:E160 E149 B133:C174 A132:C132 F109:H174 A109:A174 G88:H88 E63 D45:F46 E59:E61 F49:G49 E76:E77 A37:H37 E12:E13 H28:H29 A28:C28 C12 E25 H16:H25 A32:C33 E30:E31 A36:C36 H32:H33 F40:F101 H40:H101 A12:B13 A16:A19 B17:C19 F47:G47 A61:E61 B109:C110 B112:C131 D44:D101 A100:C100 E10 A10:C10 F32:F33 F67:H67 G44:G101 A44:A101 B44:C78 B80:C99 A79:C79 A117:H117 A126:D126 A159:H159 D109:D174">
    <cfRule type="expression" dxfId="37" priority="119" stopIfTrue="1">
      <formula>#REF!=1</formula>
    </cfRule>
  </conditionalFormatting>
  <conditionalFormatting sqref="A15:C15">
    <cfRule type="expression" dxfId="36" priority="102" stopIfTrue="1">
      <formula>$P15=1</formula>
    </cfRule>
  </conditionalFormatting>
  <conditionalFormatting sqref="E28 A28:C28">
    <cfRule type="expression" dxfId="35" priority="101" stopIfTrue="1">
      <formula>$P11=1</formula>
    </cfRule>
  </conditionalFormatting>
  <conditionalFormatting sqref="H28">
    <cfRule type="expression" dxfId="34" priority="97" stopIfTrue="1">
      <formula>$P11=1</formula>
    </cfRule>
  </conditionalFormatting>
  <conditionalFormatting sqref="E164:E166 H121 A121:C121 E121:F121 A82:C82">
    <cfRule type="expression" dxfId="33" priority="161" stopIfTrue="1">
      <formula>#REF!=1</formula>
    </cfRule>
  </conditionalFormatting>
  <conditionalFormatting sqref="A39:C39">
    <cfRule type="expression" dxfId="32" priority="87" stopIfTrue="1">
      <formula>$P15=1</formula>
    </cfRule>
  </conditionalFormatting>
  <conditionalFormatting sqref="A83:C88 H92:H98 A92:C98 E92:F98">
    <cfRule type="expression" dxfId="31" priority="166" stopIfTrue="1">
      <formula>#REF!=1</formula>
    </cfRule>
  </conditionalFormatting>
  <conditionalFormatting sqref="F48:G48">
    <cfRule type="expression" dxfId="30" priority="33" stopIfTrue="1">
      <formula>$P51=1</formula>
    </cfRule>
  </conditionalFormatting>
  <conditionalFormatting sqref="A47:C47 E47:G47">
    <cfRule type="expression" dxfId="29" priority="32" stopIfTrue="1">
      <formula>$P49=1</formula>
    </cfRule>
  </conditionalFormatting>
  <conditionalFormatting sqref="A71:C71">
    <cfRule type="expression" dxfId="28" priority="29" stopIfTrue="1">
      <formula>$P71=1</formula>
    </cfRule>
  </conditionalFormatting>
  <conditionalFormatting sqref="A70:C70">
    <cfRule type="expression" dxfId="27" priority="28" stopIfTrue="1">
      <formula>$P55=1</formula>
    </cfRule>
  </conditionalFormatting>
  <conditionalFormatting sqref="A65:C67 E65:E67">
    <cfRule type="expression" dxfId="26" priority="27" stopIfTrue="1">
      <formula>$P64=1</formula>
    </cfRule>
  </conditionalFormatting>
  <conditionalFormatting sqref="A92:C92 E92">
    <cfRule type="expression" dxfId="25" priority="22" stopIfTrue="1">
      <formula>$Q55=1</formula>
    </cfRule>
  </conditionalFormatting>
  <conditionalFormatting sqref="A92:C98">
    <cfRule type="expression" dxfId="24" priority="20" stopIfTrue="1">
      <formula>$Q92=1</formula>
    </cfRule>
  </conditionalFormatting>
  <conditionalFormatting sqref="A98:C98">
    <cfRule type="expression" dxfId="23" priority="19" stopIfTrue="1">
      <formula>$Q70=1</formula>
    </cfRule>
  </conditionalFormatting>
  <conditionalFormatting sqref="A96:A98">
    <cfRule type="expression" dxfId="22" priority="18" stopIfTrue="1">
      <formula>$Q87=1</formula>
    </cfRule>
  </conditionalFormatting>
  <conditionalFormatting sqref="H73 A73:C73 E73:F73">
    <cfRule type="expression" dxfId="21" priority="308" stopIfTrue="1">
      <formula>#REF!=1</formula>
    </cfRule>
  </conditionalFormatting>
  <conditionalFormatting sqref="H122:H124 A122:C124 E122:F124">
    <cfRule type="expression" dxfId="20" priority="13" stopIfTrue="1">
      <formula>$P132=1</formula>
    </cfRule>
  </conditionalFormatting>
  <conditionalFormatting sqref="E26:E27">
    <cfRule type="expression" dxfId="19" priority="350" stopIfTrue="1">
      <formula>#REF!=1</formula>
    </cfRule>
  </conditionalFormatting>
  <conditionalFormatting sqref="A92:C93">
    <cfRule type="expression" dxfId="18" priority="352" stopIfTrue="1">
      <formula>$Q59=1</formula>
    </cfRule>
  </conditionalFormatting>
  <conditionalFormatting sqref="H130 A130:C130 F130">
    <cfRule type="expression" dxfId="17" priority="354" stopIfTrue="1">
      <formula>$P135=1</formula>
    </cfRule>
  </conditionalFormatting>
  <conditionalFormatting sqref="A40">
    <cfRule type="expression" dxfId="16" priority="12" stopIfTrue="1">
      <formula>#REF!=1</formula>
    </cfRule>
  </conditionalFormatting>
  <conditionalFormatting sqref="A94:C97">
    <cfRule type="expression" dxfId="15" priority="356" stopIfTrue="1">
      <formula>$Q62=1</formula>
    </cfRule>
  </conditionalFormatting>
  <conditionalFormatting sqref="E68:E69 A68:C69">
    <cfRule type="expression" dxfId="14" priority="358" stopIfTrue="1">
      <formula>$P65=1</formula>
    </cfRule>
  </conditionalFormatting>
  <conditionalFormatting sqref="E68:E69">
    <cfRule type="expression" dxfId="13" priority="11" stopIfTrue="1">
      <formula>$P67=1</formula>
    </cfRule>
  </conditionalFormatting>
  <conditionalFormatting sqref="A67">
    <cfRule type="expression" dxfId="12" priority="10" stopIfTrue="1">
      <formula>$P52=1</formula>
    </cfRule>
  </conditionalFormatting>
  <conditionalFormatting sqref="A68">
    <cfRule type="expression" dxfId="11" priority="9" stopIfTrue="1">
      <formula>$P67=1</formula>
    </cfRule>
  </conditionalFormatting>
  <conditionalFormatting sqref="A68">
    <cfRule type="expression" dxfId="10" priority="8" stopIfTrue="1">
      <formula>$P53=1</formula>
    </cfRule>
  </conditionalFormatting>
  <conditionalFormatting sqref="A69">
    <cfRule type="expression" dxfId="9" priority="7" stopIfTrue="1">
      <formula>$P68=1</formula>
    </cfRule>
  </conditionalFormatting>
  <conditionalFormatting sqref="A69">
    <cfRule type="expression" dxfId="8" priority="6" stopIfTrue="1">
      <formula>$P54=1</formula>
    </cfRule>
  </conditionalFormatting>
  <conditionalFormatting sqref="A70">
    <cfRule type="expression" dxfId="7" priority="5" stopIfTrue="1">
      <formula>$P67=1</formula>
    </cfRule>
  </conditionalFormatting>
  <conditionalFormatting sqref="A70">
    <cfRule type="expression" dxfId="6" priority="4" stopIfTrue="1">
      <formula>$P69=1</formula>
    </cfRule>
  </conditionalFormatting>
  <conditionalFormatting sqref="A70">
    <cfRule type="expression" dxfId="5" priority="3" stopIfTrue="1">
      <formula>$P55=1</formula>
    </cfRule>
  </conditionalFormatting>
  <conditionalFormatting sqref="A92:A95">
    <cfRule type="expression" dxfId="4" priority="360" stopIfTrue="1">
      <formula>$Q81=1</formula>
    </cfRule>
  </conditionalFormatting>
  <conditionalFormatting sqref="H128:H129 A128:C129 F128:F129">
    <cfRule type="expression" dxfId="3" priority="363" stopIfTrue="1">
      <formula>$P136=1</formula>
    </cfRule>
  </conditionalFormatting>
  <conditionalFormatting sqref="H125:H127 A125:C127 F125:F127">
    <cfRule type="expression" dxfId="2" priority="366" stopIfTrue="1">
      <formula>$P134=1</formula>
    </cfRule>
  </conditionalFormatting>
  <conditionalFormatting sqref="A110 D110:H110">
    <cfRule type="expression" dxfId="1" priority="2" stopIfTrue="1">
      <formula>$P110=1</formula>
    </cfRule>
  </conditionalFormatting>
  <conditionalFormatting sqref="F110:H110 A110 D110">
    <cfRule type="expression" dxfId="0" priority="1" stopIfTrue="1">
      <formula>#REF!=1</formula>
    </cfRule>
  </conditionalFormatting>
  <pageMargins left="0.51181102362204722" right="0.51181102362204722" top="0.78740157480314965" bottom="0.78740157480314965" header="0.31496062992125984" footer="0.31496062992125984"/>
  <pageSetup paperSize="9" scale="49" orientation="portrait" horizontalDpi="300" verticalDpi="300" r:id="rId1"/>
  <rowBreaks count="1" manualBreakCount="1">
    <brk id="10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CRECHE A GDE</vt:lpstr>
      <vt:lpstr>'CRECHE A GDE'!Area_de_impressao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MIlton</cp:lastModifiedBy>
  <cp:lastPrinted>2012-11-13T13:24:58Z</cp:lastPrinted>
  <dcterms:created xsi:type="dcterms:W3CDTF">2009-03-23T12:13:24Z</dcterms:created>
  <dcterms:modified xsi:type="dcterms:W3CDTF">2015-12-04T13:40:49Z</dcterms:modified>
</cp:coreProperties>
</file>